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onedrive\frigo\ryby\feeder2019\zebricek\data\"/>
    </mc:Choice>
  </mc:AlternateContent>
  <xr:revisionPtr revIDLastSave="0" documentId="13_ncr:1_{83FABAF6-2859-4D58-BD34-C13E2FA57E9C}" xr6:coauthVersionLast="45" xr6:coauthVersionMax="45" xr10:uidLastSave="{00000000-0000-0000-0000-000000000000}"/>
  <bookViews>
    <workbookView xWindow="28702" yWindow="-98" windowWidth="28995" windowHeight="15796" activeTab="1" xr2:uid="{00000000-000D-0000-FFFF-FFFF00000000}"/>
  </bookViews>
  <sheets>
    <sheet name="souhrn" sheetId="1" r:id="rId1"/>
    <sheet name="zebricek" sheetId="2" r:id="rId2"/>
    <sheet name="body" sheetId="3" r:id="rId3"/>
    <sheet name="zavody" sheetId="5" r:id="rId4"/>
    <sheet name="List1" sheetId="6" r:id="rId5"/>
  </sheets>
  <definedNames>
    <definedName name="_xlnm._FilterDatabase" localSheetId="4" hidden="1">List1!$A$1:$B$279</definedName>
    <definedName name="_xlnm._FilterDatabase" localSheetId="0" hidden="1">souhrn!$A$1:$E$1309</definedName>
    <definedName name="_xlnm._FilterDatabase" localSheetId="1" hidden="1">zebricek!$A$4:$AF$213</definedName>
  </definedNames>
  <calcPr calcId="191029"/>
  <pivotCaches>
    <pivotCache cacheId="3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99" i="1" l="1"/>
  <c r="AA269" i="2" l="1"/>
  <c r="AA209" i="2"/>
  <c r="AA177" i="2"/>
  <c r="AA138" i="2"/>
  <c r="AA203" i="2"/>
  <c r="AA184" i="2"/>
  <c r="AA154" i="2"/>
  <c r="AA112" i="2"/>
  <c r="AA281" i="2"/>
  <c r="AA280" i="2"/>
  <c r="AA259" i="2"/>
  <c r="AA92" i="2"/>
  <c r="AA83" i="2"/>
  <c r="AA159" i="2"/>
  <c r="AA178" i="2"/>
  <c r="AA128" i="2"/>
  <c r="AA111" i="2"/>
  <c r="AA103" i="2"/>
  <c r="AA120" i="2"/>
  <c r="AA268" i="2"/>
  <c r="AA220" i="2"/>
  <c r="AA253" i="2"/>
  <c r="AA256" i="2"/>
  <c r="AA279" i="2"/>
  <c r="AA274" i="2"/>
  <c r="AA273" i="2"/>
  <c r="AA234" i="2"/>
  <c r="AA100" i="2"/>
  <c r="AA249" i="2"/>
  <c r="AA172" i="2"/>
  <c r="AA225" i="2"/>
  <c r="AA189" i="2"/>
  <c r="AA278" i="2"/>
  <c r="AA174" i="2"/>
  <c r="AA79" i="2"/>
  <c r="AA252" i="2"/>
  <c r="AA102" i="2"/>
  <c r="AA282" i="2"/>
  <c r="AA185" i="2"/>
  <c r="AA202" i="2"/>
  <c r="AA231" i="2"/>
  <c r="AA158" i="2"/>
  <c r="AA145" i="2"/>
  <c r="AA245" i="2"/>
  <c r="AA110" i="2"/>
  <c r="AA135" i="2"/>
  <c r="AA247" i="2"/>
  <c r="AA195" i="2"/>
  <c r="AA194" i="2"/>
  <c r="AA95" i="2"/>
  <c r="AA104" i="2"/>
  <c r="AA230" i="2"/>
  <c r="AA124" i="2"/>
  <c r="AA122" i="2"/>
  <c r="AA255" i="2"/>
  <c r="AA149" i="2"/>
  <c r="AA187" i="2"/>
  <c r="AA238" i="2"/>
  <c r="AA147" i="2"/>
  <c r="AA35" i="2"/>
  <c r="AA183" i="2"/>
  <c r="AA218" i="2"/>
  <c r="AA156" i="2"/>
  <c r="AA171" i="2"/>
  <c r="AA277" i="2"/>
  <c r="AA101" i="2"/>
  <c r="AA59" i="2"/>
  <c r="AA18" i="2"/>
  <c r="AA276" i="2"/>
  <c r="AA146" i="2"/>
  <c r="AA93" i="2"/>
  <c r="AA58" i="2"/>
  <c r="AA109" i="2"/>
  <c r="AA206" i="2"/>
  <c r="AA191" i="2"/>
  <c r="AA72" i="2"/>
  <c r="AA271" i="2"/>
  <c r="AA267" i="2"/>
  <c r="AA201" i="2"/>
  <c r="AA137" i="2"/>
  <c r="AA210" i="2"/>
  <c r="AA96" i="2"/>
  <c r="AA114" i="2"/>
  <c r="AA40" i="2"/>
  <c r="AA193" i="2"/>
  <c r="AA196" i="2"/>
  <c r="AA118" i="2"/>
  <c r="AA153" i="2"/>
  <c r="AA144" i="2"/>
  <c r="AA165" i="2"/>
  <c r="AA140" i="2"/>
  <c r="AA80" i="2"/>
  <c r="AA39" i="2"/>
  <c r="AA116" i="2"/>
  <c r="AA115" i="2"/>
  <c r="AA50" i="2"/>
  <c r="AA10" i="2"/>
  <c r="AA176" i="2"/>
  <c r="AA221" i="2"/>
  <c r="AA148" i="2"/>
  <c r="AA20" i="2"/>
  <c r="AA99" i="2"/>
  <c r="AA77" i="2"/>
  <c r="AA228" i="2"/>
  <c r="AA55" i="2"/>
  <c r="AA132" i="2"/>
  <c r="AA84" i="2"/>
  <c r="AA251" i="2"/>
  <c r="AA275" i="2"/>
  <c r="AA142" i="2"/>
  <c r="AA75" i="2"/>
  <c r="AA166" i="2"/>
  <c r="AA82" i="2"/>
  <c r="AA81" i="2"/>
  <c r="AA248" i="2"/>
  <c r="AA152" i="2"/>
  <c r="AA186" i="2"/>
  <c r="AA136" i="2"/>
  <c r="AA14" i="2"/>
  <c r="AA170" i="2"/>
  <c r="AA67" i="2"/>
  <c r="AA232" i="2"/>
  <c r="AA126" i="2"/>
  <c r="AA188" i="2"/>
  <c r="AA151" i="2"/>
  <c r="AA28" i="2"/>
  <c r="AA241" i="2"/>
  <c r="AA71" i="2"/>
  <c r="AA21" i="2"/>
  <c r="AA9" i="2"/>
  <c r="AA181" i="2"/>
  <c r="AA214" i="2"/>
  <c r="AA130" i="2"/>
  <c r="AA62" i="2"/>
  <c r="AA33" i="2"/>
  <c r="AA26" i="2"/>
  <c r="AA74" i="2"/>
  <c r="AA169" i="2"/>
  <c r="AA90" i="2"/>
  <c r="AA86" i="2"/>
  <c r="AA13" i="2"/>
  <c r="AA54" i="2"/>
  <c r="AA200" i="2"/>
  <c r="AA250" i="2"/>
  <c r="AA30" i="2"/>
  <c r="AA244" i="2"/>
  <c r="AA161" i="2"/>
  <c r="AA173" i="2"/>
  <c r="AA157" i="2"/>
  <c r="AA168" i="2"/>
  <c r="AA134" i="2"/>
  <c r="AA65" i="2"/>
  <c r="AA43" i="2"/>
  <c r="AA91" i="2"/>
  <c r="AA24" i="2"/>
  <c r="AA216" i="2"/>
  <c r="AA22" i="2"/>
  <c r="AA240" i="2"/>
  <c r="AA46" i="2"/>
  <c r="AA44" i="2"/>
  <c r="AA139" i="2"/>
  <c r="AA94" i="2"/>
  <c r="AA233" i="2"/>
  <c r="AA163" i="2"/>
  <c r="AA45" i="2"/>
  <c r="AA37" i="2"/>
  <c r="AA29" i="2"/>
  <c r="AA260" i="2"/>
  <c r="AA224" i="2"/>
  <c r="AA64" i="2"/>
  <c r="AA12" i="2"/>
  <c r="AA52" i="2"/>
  <c r="AA272" i="2"/>
  <c r="AA190" i="2"/>
  <c r="AA73" i="2"/>
  <c r="AA76" i="2"/>
  <c r="AA192" i="2"/>
  <c r="AA257" i="2"/>
  <c r="AA42" i="2"/>
  <c r="AA5" i="2"/>
  <c r="AA113" i="2"/>
  <c r="AA199" i="2"/>
  <c r="AA246" i="2"/>
  <c r="AA133" i="2"/>
  <c r="AA229" i="2"/>
  <c r="AA155" i="2"/>
  <c r="AA49" i="2"/>
  <c r="AA48" i="2"/>
  <c r="AA56" i="2"/>
  <c r="AA98" i="2"/>
  <c r="AA70" i="2"/>
  <c r="AA222" i="2"/>
  <c r="AA105" i="2"/>
  <c r="AA32" i="2"/>
  <c r="AA7" i="2"/>
  <c r="AA57" i="2"/>
  <c r="AA117" i="2"/>
  <c r="AA125" i="2"/>
  <c r="AA63" i="2"/>
  <c r="AA175" i="2"/>
  <c r="AA208" i="2"/>
  <c r="AA47" i="2"/>
  <c r="AA263" i="2"/>
  <c r="AA107" i="2"/>
  <c r="AA198" i="2"/>
  <c r="AA270" i="2"/>
  <c r="AA264" i="2"/>
  <c r="AA78" i="2"/>
  <c r="AA237" i="2"/>
  <c r="AA69" i="2"/>
  <c r="AA164" i="2"/>
  <c r="AA17" i="2"/>
  <c r="AA41" i="2"/>
  <c r="AA6" i="2"/>
  <c r="AA11" i="2"/>
  <c r="AA131" i="2"/>
  <c r="AA211" i="2"/>
  <c r="AA31" i="2"/>
  <c r="AA51" i="2"/>
  <c r="AA123" i="2"/>
  <c r="AA265" i="2"/>
  <c r="AA97" i="2"/>
  <c r="AA141" i="2"/>
  <c r="AA19" i="2"/>
  <c r="AA106" i="2"/>
  <c r="AA108" i="2"/>
  <c r="AA243" i="2"/>
  <c r="AA88" i="2"/>
  <c r="AA23" i="2"/>
  <c r="AA15" i="2"/>
  <c r="AA266" i="2"/>
  <c r="AA197" i="2"/>
  <c r="AA119" i="2"/>
  <c r="AA85" i="2"/>
  <c r="AA227" i="2"/>
  <c r="AA143" i="2"/>
  <c r="AA25" i="2"/>
  <c r="AA182" i="2"/>
  <c r="AA60" i="2"/>
  <c r="AA150" i="2"/>
  <c r="AA127" i="2"/>
  <c r="AA254" i="2"/>
  <c r="AA121" i="2"/>
  <c r="AA53" i="2"/>
  <c r="AA16" i="2"/>
  <c r="AA38" i="2"/>
  <c r="AA236" i="2"/>
  <c r="AA27" i="2"/>
  <c r="AA226" i="2"/>
  <c r="AA34" i="2"/>
  <c r="AA66" i="2"/>
  <c r="AA213" i="2"/>
  <c r="AA219" i="2"/>
  <c r="AA180" i="2"/>
  <c r="AA204" i="2"/>
  <c r="AA215" i="2"/>
  <c r="AA167" i="2"/>
  <c r="AA262" i="2"/>
  <c r="AA235" i="2"/>
  <c r="AA217" i="2"/>
  <c r="AA36" i="2"/>
  <c r="AA160" i="2"/>
  <c r="AA261" i="2"/>
  <c r="AA205" i="2"/>
  <c r="AA179" i="2"/>
  <c r="AA61" i="2"/>
  <c r="AA87" i="2"/>
  <c r="AA129" i="2"/>
  <c r="AA223" i="2"/>
  <c r="AA242" i="2"/>
  <c r="AA258" i="2"/>
  <c r="AA89" i="2"/>
  <c r="AA68" i="2"/>
  <c r="AA162" i="2"/>
  <c r="AA207" i="2"/>
  <c r="AA8" i="2"/>
  <c r="AA212" i="2"/>
  <c r="E1898" i="1"/>
  <c r="E1897" i="1"/>
  <c r="E1896" i="1"/>
  <c r="E1895" i="1"/>
  <c r="E1894" i="1"/>
  <c r="E1893" i="1"/>
  <c r="E1892" i="1"/>
  <c r="E1891" i="1"/>
  <c r="E1890" i="1"/>
  <c r="E1889" i="1"/>
  <c r="E1888" i="1"/>
  <c r="E1887" i="1"/>
  <c r="E1886" i="1"/>
  <c r="E1885" i="1"/>
  <c r="E1884" i="1"/>
  <c r="E1883" i="1"/>
  <c r="E1882" i="1"/>
  <c r="E1881" i="1"/>
  <c r="E1880" i="1"/>
  <c r="E1879" i="1"/>
  <c r="E1878" i="1"/>
  <c r="E1877" i="1"/>
  <c r="E1876" i="1"/>
  <c r="E1875" i="1"/>
  <c r="E1874" i="1"/>
  <c r="E1873" i="1"/>
  <c r="E1872" i="1"/>
  <c r="E1871" i="1"/>
  <c r="E1870" i="1"/>
  <c r="E1869" i="1"/>
  <c r="E1868" i="1"/>
  <c r="E1867" i="1"/>
  <c r="E1866" i="1"/>
  <c r="E1865" i="1"/>
  <c r="E1864" i="1"/>
  <c r="E1863" i="1"/>
  <c r="E1862" i="1"/>
  <c r="E1861" i="1"/>
  <c r="E1860" i="1"/>
  <c r="E1859" i="1"/>
  <c r="E1858" i="1"/>
  <c r="E1857" i="1"/>
  <c r="E1856" i="1"/>
  <c r="E1855" i="1"/>
  <c r="E1854" i="1"/>
  <c r="E1853" i="1"/>
  <c r="E1852" i="1"/>
  <c r="E1851" i="1"/>
  <c r="E1850" i="1"/>
  <c r="E1849" i="1"/>
  <c r="E1848" i="1"/>
  <c r="E1847" i="1"/>
  <c r="E1846" i="1"/>
  <c r="E1845" i="1"/>
  <c r="E1844" i="1"/>
  <c r="E1843" i="1"/>
  <c r="E1842" i="1"/>
  <c r="E1841" i="1"/>
  <c r="E1840" i="1"/>
  <c r="E1839" i="1"/>
  <c r="E1838" i="1"/>
  <c r="E1837" i="1"/>
  <c r="E1836" i="1"/>
  <c r="E1835" i="1"/>
  <c r="E1834" i="1"/>
  <c r="E1833" i="1"/>
  <c r="E1832" i="1"/>
  <c r="E1831" i="1"/>
  <c r="E1830" i="1"/>
  <c r="E1829" i="1"/>
  <c r="E1828" i="1"/>
  <c r="E1827" i="1"/>
  <c r="E1826" i="1"/>
  <c r="E1825" i="1"/>
  <c r="E1824" i="1"/>
  <c r="E1823" i="1"/>
  <c r="E1822" i="1"/>
  <c r="E1821" i="1"/>
  <c r="E1820" i="1"/>
  <c r="E1819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6" i="1"/>
  <c r="E1805" i="1"/>
  <c r="E1804" i="1"/>
  <c r="E1803" i="1"/>
  <c r="E1802" i="1"/>
  <c r="E1801" i="1"/>
  <c r="E1800" i="1"/>
  <c r="E1799" i="1"/>
  <c r="E1798" i="1"/>
  <c r="E1797" i="1"/>
  <c r="E1796" i="1"/>
  <c r="E1795" i="1"/>
  <c r="E1794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9" i="1"/>
  <c r="E1778" i="1"/>
  <c r="E1777" i="1"/>
  <c r="E1776" i="1"/>
  <c r="E1775" i="1"/>
  <c r="E1774" i="1"/>
  <c r="E1773" i="1"/>
  <c r="E1772" i="1"/>
  <c r="E1771" i="1"/>
  <c r="E1770" i="1"/>
  <c r="E1769" i="1"/>
  <c r="E1768" i="1"/>
  <c r="E1767" i="1"/>
  <c r="E1766" i="1"/>
  <c r="E1765" i="1"/>
  <c r="E1764" i="1"/>
  <c r="E1763" i="1"/>
  <c r="E1762" i="1"/>
  <c r="E1761" i="1"/>
  <c r="E1760" i="1"/>
  <c r="E1759" i="1"/>
  <c r="E1758" i="1"/>
  <c r="E1757" i="1"/>
  <c r="E1756" i="1"/>
  <c r="E1755" i="1"/>
  <c r="E1754" i="1"/>
  <c r="E1753" i="1"/>
  <c r="E1752" i="1"/>
  <c r="E1751" i="1"/>
  <c r="E1750" i="1"/>
  <c r="E1749" i="1"/>
  <c r="E1748" i="1"/>
  <c r="E1747" i="1"/>
  <c r="E1746" i="1"/>
  <c r="E1745" i="1"/>
  <c r="E1744" i="1"/>
  <c r="E1743" i="1"/>
  <c r="E1742" i="1"/>
  <c r="E1741" i="1"/>
  <c r="E1740" i="1"/>
  <c r="E1739" i="1"/>
  <c r="E1738" i="1"/>
  <c r="E1737" i="1"/>
  <c r="E1736" i="1"/>
  <c r="E1735" i="1"/>
  <c r="E1734" i="1"/>
  <c r="E1733" i="1"/>
  <c r="E1732" i="1"/>
  <c r="E1731" i="1"/>
  <c r="E1730" i="1"/>
  <c r="E1729" i="1"/>
  <c r="E1728" i="1"/>
  <c r="E1727" i="1"/>
  <c r="E1726" i="1"/>
  <c r="E1725" i="1"/>
  <c r="E1724" i="1"/>
  <c r="E1723" i="1"/>
  <c r="E1722" i="1"/>
  <c r="E1721" i="1"/>
  <c r="E1720" i="1"/>
  <c r="E1719" i="1"/>
  <c r="E1718" i="1"/>
  <c r="E1717" i="1"/>
  <c r="E1716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8" i="1"/>
  <c r="E1697" i="1"/>
  <c r="E1696" i="1"/>
  <c r="E1695" i="1"/>
  <c r="E1694" i="1"/>
  <c r="E1693" i="1"/>
  <c r="E1692" i="1"/>
  <c r="E1691" i="1"/>
  <c r="E1690" i="1"/>
  <c r="E1689" i="1"/>
  <c r="E1688" i="1"/>
  <c r="E1687" i="1"/>
  <c r="E1686" i="1"/>
  <c r="E1685" i="1"/>
  <c r="E1684" i="1"/>
  <c r="E1683" i="1"/>
  <c r="E1682" i="1"/>
  <c r="E1681" i="1"/>
  <c r="E1680" i="1"/>
  <c r="E1679" i="1"/>
  <c r="E1678" i="1"/>
  <c r="E1672" i="1" l="1"/>
  <c r="E1673" i="1"/>
  <c r="E1674" i="1"/>
  <c r="E1675" i="1"/>
  <c r="E1676" i="1"/>
  <c r="E1677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36" i="1"/>
  <c r="E1637" i="1"/>
  <c r="E1638" i="1"/>
  <c r="E1639" i="1"/>
  <c r="E1640" i="1"/>
  <c r="E1641" i="1"/>
  <c r="E1642" i="1"/>
  <c r="E1643" i="1"/>
  <c r="AA239" i="2" l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 l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Z269" i="2" l="1"/>
  <c r="R269" i="2"/>
  <c r="J269" i="2"/>
  <c r="Z209" i="2"/>
  <c r="R209" i="2"/>
  <c r="J209" i="2"/>
  <c r="Z177" i="2"/>
  <c r="R177" i="2"/>
  <c r="J177" i="2"/>
  <c r="Z138" i="2"/>
  <c r="R138" i="2"/>
  <c r="J138" i="2"/>
  <c r="Z203" i="2"/>
  <c r="R203" i="2"/>
  <c r="J203" i="2"/>
  <c r="Z184" i="2"/>
  <c r="R184" i="2"/>
  <c r="J184" i="2"/>
  <c r="Z154" i="2"/>
  <c r="R154" i="2"/>
  <c r="J154" i="2"/>
  <c r="Z112" i="2"/>
  <c r="R112" i="2"/>
  <c r="J112" i="2"/>
  <c r="Z281" i="2"/>
  <c r="R281" i="2"/>
  <c r="J281" i="2"/>
  <c r="Z280" i="2"/>
  <c r="R280" i="2"/>
  <c r="J280" i="2"/>
  <c r="Z259" i="2"/>
  <c r="R259" i="2"/>
  <c r="J259" i="2"/>
  <c r="Z92" i="2"/>
  <c r="R92" i="2"/>
  <c r="J92" i="2"/>
  <c r="Z83" i="2"/>
  <c r="R83" i="2"/>
  <c r="J83" i="2"/>
  <c r="Z159" i="2"/>
  <c r="R159" i="2"/>
  <c r="J159" i="2"/>
  <c r="Z178" i="2"/>
  <c r="R178" i="2"/>
  <c r="J178" i="2"/>
  <c r="Z128" i="2"/>
  <c r="R128" i="2"/>
  <c r="J128" i="2"/>
  <c r="Z111" i="2"/>
  <c r="R111" i="2"/>
  <c r="J111" i="2"/>
  <c r="Z103" i="2"/>
  <c r="R103" i="2"/>
  <c r="J103" i="2"/>
  <c r="Z120" i="2"/>
  <c r="R120" i="2"/>
  <c r="J120" i="2"/>
  <c r="Z268" i="2"/>
  <c r="R268" i="2"/>
  <c r="J268" i="2"/>
  <c r="Y269" i="2"/>
  <c r="Q269" i="2"/>
  <c r="I269" i="2"/>
  <c r="Y209" i="2"/>
  <c r="Q209" i="2"/>
  <c r="I209" i="2"/>
  <c r="Y177" i="2"/>
  <c r="Q177" i="2"/>
  <c r="I177" i="2"/>
  <c r="Y138" i="2"/>
  <c r="Q138" i="2"/>
  <c r="I138" i="2"/>
  <c r="Y203" i="2"/>
  <c r="Q203" i="2"/>
  <c r="I203" i="2"/>
  <c r="Y184" i="2"/>
  <c r="Q184" i="2"/>
  <c r="I184" i="2"/>
  <c r="Y154" i="2"/>
  <c r="Q154" i="2"/>
  <c r="I154" i="2"/>
  <c r="Y112" i="2"/>
  <c r="Q112" i="2"/>
  <c r="I112" i="2"/>
  <c r="Y281" i="2"/>
  <c r="Q281" i="2"/>
  <c r="I281" i="2"/>
  <c r="Y280" i="2"/>
  <c r="Q280" i="2"/>
  <c r="I280" i="2"/>
  <c r="Y259" i="2"/>
  <c r="Q259" i="2"/>
  <c r="I259" i="2"/>
  <c r="Y92" i="2"/>
  <c r="Q92" i="2"/>
  <c r="I92" i="2"/>
  <c r="Y83" i="2"/>
  <c r="Q83" i="2"/>
  <c r="I83" i="2"/>
  <c r="Y159" i="2"/>
  <c r="Q159" i="2"/>
  <c r="I159" i="2"/>
  <c r="Y178" i="2"/>
  <c r="Q178" i="2"/>
  <c r="I178" i="2"/>
  <c r="X269" i="2"/>
  <c r="P269" i="2"/>
  <c r="H269" i="2"/>
  <c r="X209" i="2"/>
  <c r="P209" i="2"/>
  <c r="H209" i="2"/>
  <c r="X177" i="2"/>
  <c r="P177" i="2"/>
  <c r="H177" i="2"/>
  <c r="X138" i="2"/>
  <c r="P138" i="2"/>
  <c r="H138" i="2"/>
  <c r="X203" i="2"/>
  <c r="P203" i="2"/>
  <c r="H203" i="2"/>
  <c r="X184" i="2"/>
  <c r="P184" i="2"/>
  <c r="H184" i="2"/>
  <c r="X154" i="2"/>
  <c r="P154" i="2"/>
  <c r="H154" i="2"/>
  <c r="X112" i="2"/>
  <c r="P112" i="2"/>
  <c r="H112" i="2"/>
  <c r="X281" i="2"/>
  <c r="P281" i="2"/>
  <c r="H281" i="2"/>
  <c r="X280" i="2"/>
  <c r="P280" i="2"/>
  <c r="H280" i="2"/>
  <c r="X259" i="2"/>
  <c r="P259" i="2"/>
  <c r="H259" i="2"/>
  <c r="X92" i="2"/>
  <c r="P92" i="2"/>
  <c r="H92" i="2"/>
  <c r="X83" i="2"/>
  <c r="P83" i="2"/>
  <c r="H83" i="2"/>
  <c r="X159" i="2"/>
  <c r="P159" i="2"/>
  <c r="H159" i="2"/>
  <c r="X178" i="2"/>
  <c r="P178" i="2"/>
  <c r="H178" i="2"/>
  <c r="X128" i="2"/>
  <c r="P128" i="2"/>
  <c r="H128" i="2"/>
  <c r="X111" i="2"/>
  <c r="P111" i="2"/>
  <c r="H111" i="2"/>
  <c r="X103" i="2"/>
  <c r="P103" i="2"/>
  <c r="H103" i="2"/>
  <c r="X120" i="2"/>
  <c r="P120" i="2"/>
  <c r="H120" i="2"/>
  <c r="X268" i="2"/>
  <c r="P268" i="2"/>
  <c r="H268" i="2"/>
  <c r="X220" i="2"/>
  <c r="P220" i="2"/>
  <c r="H220" i="2"/>
  <c r="X253" i="2"/>
  <c r="P253" i="2"/>
  <c r="H253" i="2"/>
  <c r="X256" i="2"/>
  <c r="P256" i="2"/>
  <c r="H256" i="2"/>
  <c r="X279" i="2"/>
  <c r="P279" i="2"/>
  <c r="H279" i="2"/>
  <c r="X274" i="2"/>
  <c r="P274" i="2"/>
  <c r="H274" i="2"/>
  <c r="X273" i="2"/>
  <c r="P273" i="2"/>
  <c r="H273" i="2"/>
  <c r="X234" i="2"/>
  <c r="P234" i="2"/>
  <c r="H234" i="2"/>
  <c r="X100" i="2"/>
  <c r="P100" i="2"/>
  <c r="H100" i="2"/>
  <c r="X249" i="2"/>
  <c r="W269" i="2"/>
  <c r="O269" i="2"/>
  <c r="G269" i="2"/>
  <c r="W209" i="2"/>
  <c r="O209" i="2"/>
  <c r="G209" i="2"/>
  <c r="W177" i="2"/>
  <c r="O177" i="2"/>
  <c r="G177" i="2"/>
  <c r="W138" i="2"/>
  <c r="O138" i="2"/>
  <c r="G138" i="2"/>
  <c r="W203" i="2"/>
  <c r="O203" i="2"/>
  <c r="G203" i="2"/>
  <c r="W184" i="2"/>
  <c r="O184" i="2"/>
  <c r="G184" i="2"/>
  <c r="W154" i="2"/>
  <c r="O154" i="2"/>
  <c r="G154" i="2"/>
  <c r="V269" i="2"/>
  <c r="N269" i="2"/>
  <c r="F269" i="2"/>
  <c r="V209" i="2"/>
  <c r="N209" i="2"/>
  <c r="F209" i="2"/>
  <c r="V177" i="2"/>
  <c r="N177" i="2"/>
  <c r="F177" i="2"/>
  <c r="V138" i="2"/>
  <c r="N138" i="2"/>
  <c r="U269" i="2"/>
  <c r="M269" i="2"/>
  <c r="E269" i="2"/>
  <c r="U209" i="2"/>
  <c r="M209" i="2"/>
  <c r="E209" i="2"/>
  <c r="U177" i="2"/>
  <c r="M177" i="2"/>
  <c r="E177" i="2"/>
  <c r="U138" i="2"/>
  <c r="M138" i="2"/>
  <c r="E138" i="2"/>
  <c r="U203" i="2"/>
  <c r="M203" i="2"/>
  <c r="E203" i="2"/>
  <c r="U184" i="2"/>
  <c r="M184" i="2"/>
  <c r="E184" i="2"/>
  <c r="U154" i="2"/>
  <c r="M154" i="2"/>
  <c r="E154" i="2"/>
  <c r="U112" i="2"/>
  <c r="M112" i="2"/>
  <c r="E112" i="2"/>
  <c r="U281" i="2"/>
  <c r="M281" i="2"/>
  <c r="E281" i="2"/>
  <c r="U280" i="2"/>
  <c r="M280" i="2"/>
  <c r="E280" i="2"/>
  <c r="U259" i="2"/>
  <c r="M259" i="2"/>
  <c r="E259" i="2"/>
  <c r="U92" i="2"/>
  <c r="M92" i="2"/>
  <c r="E92" i="2"/>
  <c r="U83" i="2"/>
  <c r="M83" i="2"/>
  <c r="E83" i="2"/>
  <c r="U159" i="2"/>
  <c r="M159" i="2"/>
  <c r="E159" i="2"/>
  <c r="U178" i="2"/>
  <c r="M178" i="2"/>
  <c r="E178" i="2"/>
  <c r="U128" i="2"/>
  <c r="M128" i="2"/>
  <c r="E128" i="2"/>
  <c r="U111" i="2"/>
  <c r="M111" i="2"/>
  <c r="E111" i="2"/>
  <c r="U103" i="2"/>
  <c r="M103" i="2"/>
  <c r="E103" i="2"/>
  <c r="U120" i="2"/>
  <c r="M120" i="2"/>
  <c r="E120" i="2"/>
  <c r="U268" i="2"/>
  <c r="M268" i="2"/>
  <c r="E268" i="2"/>
  <c r="U220" i="2"/>
  <c r="M220" i="2"/>
  <c r="E220" i="2"/>
  <c r="U253" i="2"/>
  <c r="M253" i="2"/>
  <c r="E253" i="2"/>
  <c r="U256" i="2"/>
  <c r="M256" i="2"/>
  <c r="T269" i="2"/>
  <c r="L269" i="2"/>
  <c r="D269" i="2"/>
  <c r="T209" i="2"/>
  <c r="L209" i="2"/>
  <c r="D209" i="2"/>
  <c r="T177" i="2"/>
  <c r="L177" i="2"/>
  <c r="D177" i="2"/>
  <c r="T138" i="2"/>
  <c r="L138" i="2"/>
  <c r="D138" i="2"/>
  <c r="T203" i="2"/>
  <c r="L203" i="2"/>
  <c r="D203" i="2"/>
  <c r="T184" i="2"/>
  <c r="L184" i="2"/>
  <c r="D184" i="2"/>
  <c r="T154" i="2"/>
  <c r="L154" i="2"/>
  <c r="D154" i="2"/>
  <c r="T112" i="2"/>
  <c r="L112" i="2"/>
  <c r="D112" i="2"/>
  <c r="T281" i="2"/>
  <c r="L281" i="2"/>
  <c r="D281" i="2"/>
  <c r="T280" i="2"/>
  <c r="L280" i="2"/>
  <c r="D280" i="2"/>
  <c r="T259" i="2"/>
  <c r="L259" i="2"/>
  <c r="D259" i="2"/>
  <c r="T92" i="2"/>
  <c r="L92" i="2"/>
  <c r="D92" i="2"/>
  <c r="T83" i="2"/>
  <c r="L83" i="2"/>
  <c r="D83" i="2"/>
  <c r="T159" i="2"/>
  <c r="L159" i="2"/>
  <c r="D159" i="2"/>
  <c r="T178" i="2"/>
  <c r="L178" i="2"/>
  <c r="D178" i="2"/>
  <c r="T128" i="2"/>
  <c r="L128" i="2"/>
  <c r="D128" i="2"/>
  <c r="T111" i="2"/>
  <c r="L111" i="2"/>
  <c r="D111" i="2"/>
  <c r="T103" i="2"/>
  <c r="L103" i="2"/>
  <c r="D103" i="2"/>
  <c r="T120" i="2"/>
  <c r="L120" i="2"/>
  <c r="D120" i="2"/>
  <c r="T268" i="2"/>
  <c r="L268" i="2"/>
  <c r="D268" i="2"/>
  <c r="T220" i="2"/>
  <c r="L220" i="2"/>
  <c r="D220" i="2"/>
  <c r="T253" i="2"/>
  <c r="S269" i="2"/>
  <c r="K269" i="2"/>
  <c r="C269" i="2"/>
  <c r="S209" i="2"/>
  <c r="K209" i="2"/>
  <c r="C209" i="2"/>
  <c r="S177" i="2"/>
  <c r="K177" i="2"/>
  <c r="C177" i="2"/>
  <c r="S138" i="2"/>
  <c r="K138" i="2"/>
  <c r="C138" i="2"/>
  <c r="S203" i="2"/>
  <c r="K203" i="2"/>
  <c r="C203" i="2"/>
  <c r="S184" i="2"/>
  <c r="K184" i="2"/>
  <c r="C184" i="2"/>
  <c r="S154" i="2"/>
  <c r="K154" i="2"/>
  <c r="C154" i="2"/>
  <c r="S112" i="2"/>
  <c r="K112" i="2"/>
  <c r="C112" i="2"/>
  <c r="S281" i="2"/>
  <c r="K281" i="2"/>
  <c r="C281" i="2"/>
  <c r="S280" i="2"/>
  <c r="K280" i="2"/>
  <c r="C280" i="2"/>
  <c r="S259" i="2"/>
  <c r="K259" i="2"/>
  <c r="C259" i="2"/>
  <c r="S92" i="2"/>
  <c r="F138" i="2"/>
  <c r="N154" i="2"/>
  <c r="W281" i="2"/>
  <c r="O280" i="2"/>
  <c r="G259" i="2"/>
  <c r="F92" i="2"/>
  <c r="G83" i="2"/>
  <c r="K159" i="2"/>
  <c r="N178" i="2"/>
  <c r="S128" i="2"/>
  <c r="C128" i="2"/>
  <c r="K111" i="2"/>
  <c r="S103" i="2"/>
  <c r="C103" i="2"/>
  <c r="K120" i="2"/>
  <c r="S268" i="2"/>
  <c r="C268" i="2"/>
  <c r="O220" i="2"/>
  <c r="Z253" i="2"/>
  <c r="N253" i="2"/>
  <c r="C253" i="2"/>
  <c r="Q256" i="2"/>
  <c r="F256" i="2"/>
  <c r="U279" i="2"/>
  <c r="L279" i="2"/>
  <c r="C279" i="2"/>
  <c r="R274" i="2"/>
  <c r="I274" i="2"/>
  <c r="W273" i="2"/>
  <c r="N273" i="2"/>
  <c r="E273" i="2"/>
  <c r="T234" i="2"/>
  <c r="K234" i="2"/>
  <c r="Z100" i="2"/>
  <c r="Q100" i="2"/>
  <c r="G100" i="2"/>
  <c r="V249" i="2"/>
  <c r="N249" i="2"/>
  <c r="F249" i="2"/>
  <c r="V172" i="2"/>
  <c r="N172" i="2"/>
  <c r="F172" i="2"/>
  <c r="V225" i="2"/>
  <c r="N225" i="2"/>
  <c r="F225" i="2"/>
  <c r="V189" i="2"/>
  <c r="N189" i="2"/>
  <c r="F189" i="2"/>
  <c r="V278" i="2"/>
  <c r="N278" i="2"/>
  <c r="F278" i="2"/>
  <c r="V174" i="2"/>
  <c r="N174" i="2"/>
  <c r="F174" i="2"/>
  <c r="V79" i="2"/>
  <c r="N79" i="2"/>
  <c r="F79" i="2"/>
  <c r="V252" i="2"/>
  <c r="N252" i="2"/>
  <c r="F252" i="2"/>
  <c r="V102" i="2"/>
  <c r="N102" i="2"/>
  <c r="F102" i="2"/>
  <c r="V282" i="2"/>
  <c r="N282" i="2"/>
  <c r="F282" i="2"/>
  <c r="V185" i="2"/>
  <c r="N185" i="2"/>
  <c r="F185" i="2"/>
  <c r="V202" i="2"/>
  <c r="N202" i="2"/>
  <c r="F202" i="2"/>
  <c r="V231" i="2"/>
  <c r="N231" i="2"/>
  <c r="F231" i="2"/>
  <c r="V158" i="2"/>
  <c r="N158" i="2"/>
  <c r="F158" i="2"/>
  <c r="V145" i="2"/>
  <c r="N145" i="2"/>
  <c r="F145" i="2"/>
  <c r="V245" i="2"/>
  <c r="N245" i="2"/>
  <c r="F245" i="2"/>
  <c r="V110" i="2"/>
  <c r="V203" i="2"/>
  <c r="F154" i="2"/>
  <c r="V281" i="2"/>
  <c r="N280" i="2"/>
  <c r="F259" i="2"/>
  <c r="C92" i="2"/>
  <c r="F83" i="2"/>
  <c r="G159" i="2"/>
  <c r="K178" i="2"/>
  <c r="Q128" i="2"/>
  <c r="Y111" i="2"/>
  <c r="I111" i="2"/>
  <c r="Q103" i="2"/>
  <c r="Y120" i="2"/>
  <c r="I120" i="2"/>
  <c r="Q268" i="2"/>
  <c r="Z220" i="2"/>
  <c r="N220" i="2"/>
  <c r="Y253" i="2"/>
  <c r="L253" i="2"/>
  <c r="Z256" i="2"/>
  <c r="O256" i="2"/>
  <c r="E256" i="2"/>
  <c r="T279" i="2"/>
  <c r="K279" i="2"/>
  <c r="Z274" i="2"/>
  <c r="Q274" i="2"/>
  <c r="G274" i="2"/>
  <c r="V273" i="2"/>
  <c r="M273" i="2"/>
  <c r="D273" i="2"/>
  <c r="S234" i="2"/>
  <c r="J234" i="2"/>
  <c r="Y100" i="2"/>
  <c r="O100" i="2"/>
  <c r="F100" i="2"/>
  <c r="U249" i="2"/>
  <c r="M249" i="2"/>
  <c r="E249" i="2"/>
  <c r="U172" i="2"/>
  <c r="M172" i="2"/>
  <c r="E172" i="2"/>
  <c r="U225" i="2"/>
  <c r="M225" i="2"/>
  <c r="E225" i="2"/>
  <c r="U189" i="2"/>
  <c r="M189" i="2"/>
  <c r="E189" i="2"/>
  <c r="U278" i="2"/>
  <c r="M278" i="2"/>
  <c r="E278" i="2"/>
  <c r="U174" i="2"/>
  <c r="M174" i="2"/>
  <c r="E174" i="2"/>
  <c r="U79" i="2"/>
  <c r="M79" i="2"/>
  <c r="E79" i="2"/>
  <c r="U252" i="2"/>
  <c r="M252" i="2"/>
  <c r="E252" i="2"/>
  <c r="U102" i="2"/>
  <c r="M102" i="2"/>
  <c r="E102" i="2"/>
  <c r="U282" i="2"/>
  <c r="M282" i="2"/>
  <c r="E282" i="2"/>
  <c r="U185" i="2"/>
  <c r="M185" i="2"/>
  <c r="E185" i="2"/>
  <c r="U202" i="2"/>
  <c r="M202" i="2"/>
  <c r="E202" i="2"/>
  <c r="U231" i="2"/>
  <c r="M231" i="2"/>
  <c r="E231" i="2"/>
  <c r="U158" i="2"/>
  <c r="M158" i="2"/>
  <c r="E158" i="2"/>
  <c r="U145" i="2"/>
  <c r="M145" i="2"/>
  <c r="E145" i="2"/>
  <c r="U245" i="2"/>
  <c r="M245" i="2"/>
  <c r="E245" i="2"/>
  <c r="U110" i="2"/>
  <c r="N203" i="2"/>
  <c r="W112" i="2"/>
  <c r="O281" i="2"/>
  <c r="G280" i="2"/>
  <c r="W92" i="2"/>
  <c r="W83" i="2"/>
  <c r="C83" i="2"/>
  <c r="F159" i="2"/>
  <c r="G178" i="2"/>
  <c r="O128" i="2"/>
  <c r="W111" i="2"/>
  <c r="G111" i="2"/>
  <c r="O103" i="2"/>
  <c r="W120" i="2"/>
  <c r="G120" i="2"/>
  <c r="O268" i="2"/>
  <c r="Y220" i="2"/>
  <c r="K220" i="2"/>
  <c r="W253" i="2"/>
  <c r="K253" i="2"/>
  <c r="Y256" i="2"/>
  <c r="N256" i="2"/>
  <c r="D256" i="2"/>
  <c r="S279" i="2"/>
  <c r="J279" i="2"/>
  <c r="Y274" i="2"/>
  <c r="O274" i="2"/>
  <c r="F274" i="2"/>
  <c r="U273" i="2"/>
  <c r="L273" i="2"/>
  <c r="C273" i="2"/>
  <c r="R234" i="2"/>
  <c r="I234" i="2"/>
  <c r="W100" i="2"/>
  <c r="N100" i="2"/>
  <c r="E100" i="2"/>
  <c r="T249" i="2"/>
  <c r="L249" i="2"/>
  <c r="D249" i="2"/>
  <c r="T172" i="2"/>
  <c r="L172" i="2"/>
  <c r="D172" i="2"/>
  <c r="T225" i="2"/>
  <c r="L225" i="2"/>
  <c r="D225" i="2"/>
  <c r="T189" i="2"/>
  <c r="L189" i="2"/>
  <c r="D189" i="2"/>
  <c r="T278" i="2"/>
  <c r="L278" i="2"/>
  <c r="D278" i="2"/>
  <c r="T174" i="2"/>
  <c r="L174" i="2"/>
  <c r="D174" i="2"/>
  <c r="T79" i="2"/>
  <c r="L79" i="2"/>
  <c r="D79" i="2"/>
  <c r="T252" i="2"/>
  <c r="L252" i="2"/>
  <c r="D252" i="2"/>
  <c r="T102" i="2"/>
  <c r="L102" i="2"/>
  <c r="D102" i="2"/>
  <c r="T282" i="2"/>
  <c r="L282" i="2"/>
  <c r="D282" i="2"/>
  <c r="T185" i="2"/>
  <c r="L185" i="2"/>
  <c r="D185" i="2"/>
  <c r="T202" i="2"/>
  <c r="L202" i="2"/>
  <c r="D202" i="2"/>
  <c r="T231" i="2"/>
  <c r="L231" i="2"/>
  <c r="D231" i="2"/>
  <c r="F203" i="2"/>
  <c r="V112" i="2"/>
  <c r="N281" i="2"/>
  <c r="F280" i="2"/>
  <c r="V92" i="2"/>
  <c r="V83" i="2"/>
  <c r="W159" i="2"/>
  <c r="C159" i="2"/>
  <c r="F178" i="2"/>
  <c r="N128" i="2"/>
  <c r="V111" i="2"/>
  <c r="F111" i="2"/>
  <c r="N103" i="2"/>
  <c r="V120" i="2"/>
  <c r="F120" i="2"/>
  <c r="N268" i="2"/>
  <c r="W220" i="2"/>
  <c r="J220" i="2"/>
  <c r="V253" i="2"/>
  <c r="J253" i="2"/>
  <c r="W256" i="2"/>
  <c r="L256" i="2"/>
  <c r="C256" i="2"/>
  <c r="R279" i="2"/>
  <c r="I279" i="2"/>
  <c r="W274" i="2"/>
  <c r="N274" i="2"/>
  <c r="E274" i="2"/>
  <c r="T273" i="2"/>
  <c r="K273" i="2"/>
  <c r="Z234" i="2"/>
  <c r="Q234" i="2"/>
  <c r="G234" i="2"/>
  <c r="V100" i="2"/>
  <c r="M100" i="2"/>
  <c r="D100" i="2"/>
  <c r="S249" i="2"/>
  <c r="K249" i="2"/>
  <c r="C249" i="2"/>
  <c r="S172" i="2"/>
  <c r="K172" i="2"/>
  <c r="C172" i="2"/>
  <c r="S225" i="2"/>
  <c r="K225" i="2"/>
  <c r="C225" i="2"/>
  <c r="S189" i="2"/>
  <c r="K189" i="2"/>
  <c r="C189" i="2"/>
  <c r="S278" i="2"/>
  <c r="K278" i="2"/>
  <c r="C278" i="2"/>
  <c r="S174" i="2"/>
  <c r="K174" i="2"/>
  <c r="C174" i="2"/>
  <c r="S79" i="2"/>
  <c r="K79" i="2"/>
  <c r="C79" i="2"/>
  <c r="S252" i="2"/>
  <c r="K252" i="2"/>
  <c r="C252" i="2"/>
  <c r="S102" i="2"/>
  <c r="K102" i="2"/>
  <c r="C102" i="2"/>
  <c r="S282" i="2"/>
  <c r="K282" i="2"/>
  <c r="C282" i="2"/>
  <c r="S185" i="2"/>
  <c r="K185" i="2"/>
  <c r="C185" i="2"/>
  <c r="S202" i="2"/>
  <c r="K202" i="2"/>
  <c r="C202" i="2"/>
  <c r="S231" i="2"/>
  <c r="K231" i="2"/>
  <c r="C231" i="2"/>
  <c r="S158" i="2"/>
  <c r="K158" i="2"/>
  <c r="C158" i="2"/>
  <c r="S145" i="2"/>
  <c r="K145" i="2"/>
  <c r="C145" i="2"/>
  <c r="S245" i="2"/>
  <c r="K245" i="2"/>
  <c r="V184" i="2"/>
  <c r="O112" i="2"/>
  <c r="G281" i="2"/>
  <c r="W259" i="2"/>
  <c r="O92" i="2"/>
  <c r="S83" i="2"/>
  <c r="V159" i="2"/>
  <c r="W178" i="2"/>
  <c r="C178" i="2"/>
  <c r="K128" i="2"/>
  <c r="S111" i="2"/>
  <c r="C111" i="2"/>
  <c r="K103" i="2"/>
  <c r="S120" i="2"/>
  <c r="C120" i="2"/>
  <c r="K268" i="2"/>
  <c r="V220" i="2"/>
  <c r="I220" i="2"/>
  <c r="S253" i="2"/>
  <c r="I253" i="2"/>
  <c r="V256" i="2"/>
  <c r="K256" i="2"/>
  <c r="Z279" i="2"/>
  <c r="Q279" i="2"/>
  <c r="G279" i="2"/>
  <c r="V274" i="2"/>
  <c r="M274" i="2"/>
  <c r="D274" i="2"/>
  <c r="S273" i="2"/>
  <c r="J273" i="2"/>
  <c r="Y234" i="2"/>
  <c r="O234" i="2"/>
  <c r="F234" i="2"/>
  <c r="U100" i="2"/>
  <c r="L100" i="2"/>
  <c r="C100" i="2"/>
  <c r="R249" i="2"/>
  <c r="J249" i="2"/>
  <c r="Z172" i="2"/>
  <c r="R172" i="2"/>
  <c r="J172" i="2"/>
  <c r="Z225" i="2"/>
  <c r="R225" i="2"/>
  <c r="J225" i="2"/>
  <c r="Z189" i="2"/>
  <c r="R189" i="2"/>
  <c r="J189" i="2"/>
  <c r="Z278" i="2"/>
  <c r="R278" i="2"/>
  <c r="J278" i="2"/>
  <c r="Z174" i="2"/>
  <c r="R174" i="2"/>
  <c r="J174" i="2"/>
  <c r="Z79" i="2"/>
  <c r="R79" i="2"/>
  <c r="J79" i="2"/>
  <c r="Z252" i="2"/>
  <c r="R252" i="2"/>
  <c r="J252" i="2"/>
  <c r="Z102" i="2"/>
  <c r="R102" i="2"/>
  <c r="J102" i="2"/>
  <c r="Z282" i="2"/>
  <c r="R282" i="2"/>
  <c r="J282" i="2"/>
  <c r="Z185" i="2"/>
  <c r="R185" i="2"/>
  <c r="J185" i="2"/>
  <c r="Z202" i="2"/>
  <c r="R202" i="2"/>
  <c r="J202" i="2"/>
  <c r="Z231" i="2"/>
  <c r="R231" i="2"/>
  <c r="J231" i="2"/>
  <c r="Z158" i="2"/>
  <c r="R158" i="2"/>
  <c r="J158" i="2"/>
  <c r="Z145" i="2"/>
  <c r="R145" i="2"/>
  <c r="J145" i="2"/>
  <c r="Z245" i="2"/>
  <c r="R245" i="2"/>
  <c r="J245" i="2"/>
  <c r="Z110" i="2"/>
  <c r="R110" i="2"/>
  <c r="N184" i="2"/>
  <c r="N112" i="2"/>
  <c r="F281" i="2"/>
  <c r="V259" i="2"/>
  <c r="N92" i="2"/>
  <c r="O83" i="2"/>
  <c r="S159" i="2"/>
  <c r="V178" i="2"/>
  <c r="Y128" i="2"/>
  <c r="I128" i="2"/>
  <c r="Q111" i="2"/>
  <c r="Y103" i="2"/>
  <c r="I103" i="2"/>
  <c r="Q120" i="2"/>
  <c r="Y268" i="2"/>
  <c r="I268" i="2"/>
  <c r="S220" i="2"/>
  <c r="G220" i="2"/>
  <c r="R253" i="2"/>
  <c r="G253" i="2"/>
  <c r="T256" i="2"/>
  <c r="J256" i="2"/>
  <c r="Y279" i="2"/>
  <c r="O279" i="2"/>
  <c r="F279" i="2"/>
  <c r="U274" i="2"/>
  <c r="L274" i="2"/>
  <c r="C274" i="2"/>
  <c r="R273" i="2"/>
  <c r="I273" i="2"/>
  <c r="W234" i="2"/>
  <c r="N234" i="2"/>
  <c r="E234" i="2"/>
  <c r="T100" i="2"/>
  <c r="K100" i="2"/>
  <c r="Z249" i="2"/>
  <c r="Q249" i="2"/>
  <c r="I249" i="2"/>
  <c r="Y172" i="2"/>
  <c r="Q172" i="2"/>
  <c r="I172" i="2"/>
  <c r="Y225" i="2"/>
  <c r="Q225" i="2"/>
  <c r="I225" i="2"/>
  <c r="Y189" i="2"/>
  <c r="Q189" i="2"/>
  <c r="I189" i="2"/>
  <c r="Y278" i="2"/>
  <c r="Q278" i="2"/>
  <c r="I278" i="2"/>
  <c r="Y174" i="2"/>
  <c r="Q174" i="2"/>
  <c r="I174" i="2"/>
  <c r="Y79" i="2"/>
  <c r="Q79" i="2"/>
  <c r="I79" i="2"/>
  <c r="Y252" i="2"/>
  <c r="Q252" i="2"/>
  <c r="I252" i="2"/>
  <c r="Y102" i="2"/>
  <c r="Q102" i="2"/>
  <c r="I102" i="2"/>
  <c r="Y282" i="2"/>
  <c r="Q282" i="2"/>
  <c r="I282" i="2"/>
  <c r="Y185" i="2"/>
  <c r="Q185" i="2"/>
  <c r="I185" i="2"/>
  <c r="Y202" i="2"/>
  <c r="Q202" i="2"/>
  <c r="I202" i="2"/>
  <c r="Y231" i="2"/>
  <c r="Q231" i="2"/>
  <c r="I231" i="2"/>
  <c r="Y158" i="2"/>
  <c r="Q158" i="2"/>
  <c r="I158" i="2"/>
  <c r="Y145" i="2"/>
  <c r="Q145" i="2"/>
  <c r="I145" i="2"/>
  <c r="Y245" i="2"/>
  <c r="Q245" i="2"/>
  <c r="I245" i="2"/>
  <c r="Y110" i="2"/>
  <c r="Q110" i="2"/>
  <c r="F184" i="2"/>
  <c r="G112" i="2"/>
  <c r="W280" i="2"/>
  <c r="O259" i="2"/>
  <c r="K92" i="2"/>
  <c r="N83" i="2"/>
  <c r="O159" i="2"/>
  <c r="S178" i="2"/>
  <c r="W128" i="2"/>
  <c r="G128" i="2"/>
  <c r="O111" i="2"/>
  <c r="W103" i="2"/>
  <c r="G103" i="2"/>
  <c r="O120" i="2"/>
  <c r="W268" i="2"/>
  <c r="G268" i="2"/>
  <c r="R220" i="2"/>
  <c r="F220" i="2"/>
  <c r="Q253" i="2"/>
  <c r="F253" i="2"/>
  <c r="S256" i="2"/>
  <c r="I256" i="2"/>
  <c r="W279" i="2"/>
  <c r="N279" i="2"/>
  <c r="E279" i="2"/>
  <c r="T274" i="2"/>
  <c r="K274" i="2"/>
  <c r="Z273" i="2"/>
  <c r="Q273" i="2"/>
  <c r="G273" i="2"/>
  <c r="V234" i="2"/>
  <c r="M234" i="2"/>
  <c r="D234" i="2"/>
  <c r="S100" i="2"/>
  <c r="J100" i="2"/>
  <c r="Y249" i="2"/>
  <c r="P249" i="2"/>
  <c r="H249" i="2"/>
  <c r="X172" i="2"/>
  <c r="P172" i="2"/>
  <c r="H172" i="2"/>
  <c r="X225" i="2"/>
  <c r="P225" i="2"/>
  <c r="H225" i="2"/>
  <c r="X189" i="2"/>
  <c r="P189" i="2"/>
  <c r="H189" i="2"/>
  <c r="X278" i="2"/>
  <c r="P278" i="2"/>
  <c r="H278" i="2"/>
  <c r="X174" i="2"/>
  <c r="P174" i="2"/>
  <c r="H174" i="2"/>
  <c r="X79" i="2"/>
  <c r="P79" i="2"/>
  <c r="H79" i="2"/>
  <c r="X252" i="2"/>
  <c r="P252" i="2"/>
  <c r="H252" i="2"/>
  <c r="X102" i="2"/>
  <c r="P102" i="2"/>
  <c r="H102" i="2"/>
  <c r="X282" i="2"/>
  <c r="P282" i="2"/>
  <c r="H282" i="2"/>
  <c r="X185" i="2"/>
  <c r="P185" i="2"/>
  <c r="H185" i="2"/>
  <c r="V154" i="2"/>
  <c r="F112" i="2"/>
  <c r="V280" i="2"/>
  <c r="N259" i="2"/>
  <c r="G92" i="2"/>
  <c r="K83" i="2"/>
  <c r="N159" i="2"/>
  <c r="O178" i="2"/>
  <c r="V128" i="2"/>
  <c r="F128" i="2"/>
  <c r="N111" i="2"/>
  <c r="V103" i="2"/>
  <c r="F103" i="2"/>
  <c r="N120" i="2"/>
  <c r="V268" i="2"/>
  <c r="F268" i="2"/>
  <c r="Q220" i="2"/>
  <c r="C220" i="2"/>
  <c r="O253" i="2"/>
  <c r="D253" i="2"/>
  <c r="R256" i="2"/>
  <c r="G256" i="2"/>
  <c r="V279" i="2"/>
  <c r="M279" i="2"/>
  <c r="D279" i="2"/>
  <c r="S274" i="2"/>
  <c r="J274" i="2"/>
  <c r="Y273" i="2"/>
  <c r="O273" i="2"/>
  <c r="F273" i="2"/>
  <c r="U234" i="2"/>
  <c r="L234" i="2"/>
  <c r="C234" i="2"/>
  <c r="R100" i="2"/>
  <c r="I100" i="2"/>
  <c r="W249" i="2"/>
  <c r="O249" i="2"/>
  <c r="G249" i="2"/>
  <c r="W172" i="2"/>
  <c r="O172" i="2"/>
  <c r="G172" i="2"/>
  <c r="W225" i="2"/>
  <c r="O225" i="2"/>
  <c r="G225" i="2"/>
  <c r="W189" i="2"/>
  <c r="O189" i="2"/>
  <c r="G189" i="2"/>
  <c r="W278" i="2"/>
  <c r="O278" i="2"/>
  <c r="G278" i="2"/>
  <c r="W174" i="2"/>
  <c r="O174" i="2"/>
  <c r="G174" i="2"/>
  <c r="O102" i="2"/>
  <c r="X202" i="2"/>
  <c r="P231" i="2"/>
  <c r="O158" i="2"/>
  <c r="P145" i="2"/>
  <c r="T245" i="2"/>
  <c r="X110" i="2"/>
  <c r="L110" i="2"/>
  <c r="D110" i="2"/>
  <c r="T135" i="2"/>
  <c r="L135" i="2"/>
  <c r="D135" i="2"/>
  <c r="T247" i="2"/>
  <c r="L247" i="2"/>
  <c r="D247" i="2"/>
  <c r="T195" i="2"/>
  <c r="L195" i="2"/>
  <c r="D195" i="2"/>
  <c r="T194" i="2"/>
  <c r="L194" i="2"/>
  <c r="D194" i="2"/>
  <c r="T95" i="2"/>
  <c r="L95" i="2"/>
  <c r="D95" i="2"/>
  <c r="T104" i="2"/>
  <c r="L104" i="2"/>
  <c r="D104" i="2"/>
  <c r="T230" i="2"/>
  <c r="L230" i="2"/>
  <c r="D230" i="2"/>
  <c r="T124" i="2"/>
  <c r="L124" i="2"/>
  <c r="D124" i="2"/>
  <c r="T122" i="2"/>
  <c r="L122" i="2"/>
  <c r="D122" i="2"/>
  <c r="T255" i="2"/>
  <c r="L255" i="2"/>
  <c r="D255" i="2"/>
  <c r="T149" i="2"/>
  <c r="L149" i="2"/>
  <c r="D149" i="2"/>
  <c r="T187" i="2"/>
  <c r="L187" i="2"/>
  <c r="D187" i="2"/>
  <c r="T238" i="2"/>
  <c r="L238" i="2"/>
  <c r="D238" i="2"/>
  <c r="T147" i="2"/>
  <c r="L147" i="2"/>
  <c r="D147" i="2"/>
  <c r="T35" i="2"/>
  <c r="L35" i="2"/>
  <c r="D35" i="2"/>
  <c r="T183" i="2"/>
  <c r="L183" i="2"/>
  <c r="D183" i="2"/>
  <c r="T218" i="2"/>
  <c r="L218" i="2"/>
  <c r="D218" i="2"/>
  <c r="T156" i="2"/>
  <c r="L156" i="2"/>
  <c r="D156" i="2"/>
  <c r="T171" i="2"/>
  <c r="L171" i="2"/>
  <c r="D171" i="2"/>
  <c r="T277" i="2"/>
  <c r="L277" i="2"/>
  <c r="D277" i="2"/>
  <c r="T101" i="2"/>
  <c r="L101" i="2"/>
  <c r="D101" i="2"/>
  <c r="T59" i="2"/>
  <c r="L59" i="2"/>
  <c r="D59" i="2"/>
  <c r="T18" i="2"/>
  <c r="L18" i="2"/>
  <c r="D18" i="2"/>
  <c r="T276" i="2"/>
  <c r="L276" i="2"/>
  <c r="D276" i="2"/>
  <c r="T146" i="2"/>
  <c r="W79" i="2"/>
  <c r="G102" i="2"/>
  <c r="W202" i="2"/>
  <c r="O231" i="2"/>
  <c r="L158" i="2"/>
  <c r="O145" i="2"/>
  <c r="P245" i="2"/>
  <c r="W110" i="2"/>
  <c r="K110" i="2"/>
  <c r="C110" i="2"/>
  <c r="S135" i="2"/>
  <c r="K135" i="2"/>
  <c r="C135" i="2"/>
  <c r="S247" i="2"/>
  <c r="K247" i="2"/>
  <c r="C247" i="2"/>
  <c r="S195" i="2"/>
  <c r="K195" i="2"/>
  <c r="C195" i="2"/>
  <c r="S194" i="2"/>
  <c r="K194" i="2"/>
  <c r="C194" i="2"/>
  <c r="S95" i="2"/>
  <c r="K95" i="2"/>
  <c r="C95" i="2"/>
  <c r="S104" i="2"/>
  <c r="K104" i="2"/>
  <c r="C104" i="2"/>
  <c r="S230" i="2"/>
  <c r="K230" i="2"/>
  <c r="C230" i="2"/>
  <c r="S124" i="2"/>
  <c r="K124" i="2"/>
  <c r="C124" i="2"/>
  <c r="S122" i="2"/>
  <c r="K122" i="2"/>
  <c r="C122" i="2"/>
  <c r="S255" i="2"/>
  <c r="K255" i="2"/>
  <c r="C255" i="2"/>
  <c r="S149" i="2"/>
  <c r="K149" i="2"/>
  <c r="C149" i="2"/>
  <c r="S187" i="2"/>
  <c r="K187" i="2"/>
  <c r="C187" i="2"/>
  <c r="S238" i="2"/>
  <c r="K238" i="2"/>
  <c r="C238" i="2"/>
  <c r="S147" i="2"/>
  <c r="K147" i="2"/>
  <c r="C147" i="2"/>
  <c r="S35" i="2"/>
  <c r="K35" i="2"/>
  <c r="C35" i="2"/>
  <c r="S183" i="2"/>
  <c r="K183" i="2"/>
  <c r="C183" i="2"/>
  <c r="S218" i="2"/>
  <c r="K218" i="2"/>
  <c r="C218" i="2"/>
  <c r="S156" i="2"/>
  <c r="K156" i="2"/>
  <c r="C156" i="2"/>
  <c r="S171" i="2"/>
  <c r="K171" i="2"/>
  <c r="C171" i="2"/>
  <c r="S277" i="2"/>
  <c r="K277" i="2"/>
  <c r="C277" i="2"/>
  <c r="S101" i="2"/>
  <c r="K101" i="2"/>
  <c r="C101" i="2"/>
  <c r="S59" i="2"/>
  <c r="K59" i="2"/>
  <c r="C59" i="2"/>
  <c r="S18" i="2"/>
  <c r="K18" i="2"/>
  <c r="C18" i="2"/>
  <c r="S276" i="2"/>
  <c r="K276" i="2"/>
  <c r="C276" i="2"/>
  <c r="S146" i="2"/>
  <c r="K146" i="2"/>
  <c r="C146" i="2"/>
  <c r="O79" i="2"/>
  <c r="W282" i="2"/>
  <c r="P202" i="2"/>
  <c r="H231" i="2"/>
  <c r="H158" i="2"/>
  <c r="L145" i="2"/>
  <c r="O245" i="2"/>
  <c r="T110" i="2"/>
  <c r="J110" i="2"/>
  <c r="Z135" i="2"/>
  <c r="R135" i="2"/>
  <c r="J135" i="2"/>
  <c r="Z247" i="2"/>
  <c r="R247" i="2"/>
  <c r="J247" i="2"/>
  <c r="Z195" i="2"/>
  <c r="R195" i="2"/>
  <c r="J195" i="2"/>
  <c r="Z194" i="2"/>
  <c r="R194" i="2"/>
  <c r="J194" i="2"/>
  <c r="Z95" i="2"/>
  <c r="R95" i="2"/>
  <c r="J95" i="2"/>
  <c r="Z104" i="2"/>
  <c r="R104" i="2"/>
  <c r="J104" i="2"/>
  <c r="Z230" i="2"/>
  <c r="R230" i="2"/>
  <c r="J230" i="2"/>
  <c r="Z124" i="2"/>
  <c r="R124" i="2"/>
  <c r="J124" i="2"/>
  <c r="Z122" i="2"/>
  <c r="R122" i="2"/>
  <c r="J122" i="2"/>
  <c r="Z255" i="2"/>
  <c r="R255" i="2"/>
  <c r="J255" i="2"/>
  <c r="Z149" i="2"/>
  <c r="R149" i="2"/>
  <c r="J149" i="2"/>
  <c r="Z187" i="2"/>
  <c r="R187" i="2"/>
  <c r="J187" i="2"/>
  <c r="Z238" i="2"/>
  <c r="R238" i="2"/>
  <c r="J238" i="2"/>
  <c r="Z147" i="2"/>
  <c r="R147" i="2"/>
  <c r="J147" i="2"/>
  <c r="Z35" i="2"/>
  <c r="R35" i="2"/>
  <c r="J35" i="2"/>
  <c r="Z183" i="2"/>
  <c r="R183" i="2"/>
  <c r="J183" i="2"/>
  <c r="Z218" i="2"/>
  <c r="R218" i="2"/>
  <c r="J218" i="2"/>
  <c r="Z156" i="2"/>
  <c r="R156" i="2"/>
  <c r="J156" i="2"/>
  <c r="Z171" i="2"/>
  <c r="R171" i="2"/>
  <c r="J171" i="2"/>
  <c r="Z277" i="2"/>
  <c r="R277" i="2"/>
  <c r="J277" i="2"/>
  <c r="Z101" i="2"/>
  <c r="R101" i="2"/>
  <c r="J101" i="2"/>
  <c r="Z59" i="2"/>
  <c r="R59" i="2"/>
  <c r="J59" i="2"/>
  <c r="G79" i="2"/>
  <c r="O282" i="2"/>
  <c r="O202" i="2"/>
  <c r="G231" i="2"/>
  <c r="G158" i="2"/>
  <c r="H145" i="2"/>
  <c r="L245" i="2"/>
  <c r="S110" i="2"/>
  <c r="I110" i="2"/>
  <c r="Y135" i="2"/>
  <c r="Q135" i="2"/>
  <c r="I135" i="2"/>
  <c r="Y247" i="2"/>
  <c r="Q247" i="2"/>
  <c r="I247" i="2"/>
  <c r="Y195" i="2"/>
  <c r="Q195" i="2"/>
  <c r="I195" i="2"/>
  <c r="Y194" i="2"/>
  <c r="Q194" i="2"/>
  <c r="I194" i="2"/>
  <c r="Y95" i="2"/>
  <c r="Q95" i="2"/>
  <c r="I95" i="2"/>
  <c r="Y104" i="2"/>
  <c r="Q104" i="2"/>
  <c r="I104" i="2"/>
  <c r="Y230" i="2"/>
  <c r="Q230" i="2"/>
  <c r="I230" i="2"/>
  <c r="Y124" i="2"/>
  <c r="Q124" i="2"/>
  <c r="I124" i="2"/>
  <c r="Y122" i="2"/>
  <c r="Q122" i="2"/>
  <c r="I122" i="2"/>
  <c r="Y255" i="2"/>
  <c r="Q255" i="2"/>
  <c r="I255" i="2"/>
  <c r="Y149" i="2"/>
  <c r="Q149" i="2"/>
  <c r="I149" i="2"/>
  <c r="Y187" i="2"/>
  <c r="Q187" i="2"/>
  <c r="I187" i="2"/>
  <c r="Y238" i="2"/>
  <c r="Q238" i="2"/>
  <c r="I238" i="2"/>
  <c r="Y147" i="2"/>
  <c r="Q147" i="2"/>
  <c r="I147" i="2"/>
  <c r="Y35" i="2"/>
  <c r="Q35" i="2"/>
  <c r="I35" i="2"/>
  <c r="Y183" i="2"/>
  <c r="Q183" i="2"/>
  <c r="I183" i="2"/>
  <c r="Y218" i="2"/>
  <c r="Q218" i="2"/>
  <c r="I218" i="2"/>
  <c r="Y156" i="2"/>
  <c r="Q156" i="2"/>
  <c r="I156" i="2"/>
  <c r="Y171" i="2"/>
  <c r="Q171" i="2"/>
  <c r="I171" i="2"/>
  <c r="Y277" i="2"/>
  <c r="Q277" i="2"/>
  <c r="I277" i="2"/>
  <c r="Y101" i="2"/>
  <c r="Q101" i="2"/>
  <c r="I101" i="2"/>
  <c r="Y59" i="2"/>
  <c r="Q59" i="2"/>
  <c r="I59" i="2"/>
  <c r="Y18" i="2"/>
  <c r="Q18" i="2"/>
  <c r="I18" i="2"/>
  <c r="Y276" i="2"/>
  <c r="Q276" i="2"/>
  <c r="I276" i="2"/>
  <c r="Y146" i="2"/>
  <c r="Q146" i="2"/>
  <c r="I146" i="2"/>
  <c r="W252" i="2"/>
  <c r="G282" i="2"/>
  <c r="H202" i="2"/>
  <c r="X158" i="2"/>
  <c r="D158" i="2"/>
  <c r="G145" i="2"/>
  <c r="H245" i="2"/>
  <c r="P110" i="2"/>
  <c r="H110" i="2"/>
  <c r="X135" i="2"/>
  <c r="P135" i="2"/>
  <c r="H135" i="2"/>
  <c r="X247" i="2"/>
  <c r="P247" i="2"/>
  <c r="H247" i="2"/>
  <c r="X195" i="2"/>
  <c r="P195" i="2"/>
  <c r="H195" i="2"/>
  <c r="X194" i="2"/>
  <c r="P194" i="2"/>
  <c r="H194" i="2"/>
  <c r="X95" i="2"/>
  <c r="P95" i="2"/>
  <c r="H95" i="2"/>
  <c r="X104" i="2"/>
  <c r="P104" i="2"/>
  <c r="H104" i="2"/>
  <c r="X230" i="2"/>
  <c r="P230" i="2"/>
  <c r="H230" i="2"/>
  <c r="X124" i="2"/>
  <c r="P124" i="2"/>
  <c r="H124" i="2"/>
  <c r="X122" i="2"/>
  <c r="P122" i="2"/>
  <c r="H122" i="2"/>
  <c r="X255" i="2"/>
  <c r="P255" i="2"/>
  <c r="H255" i="2"/>
  <c r="X149" i="2"/>
  <c r="P149" i="2"/>
  <c r="H149" i="2"/>
  <c r="X187" i="2"/>
  <c r="P187" i="2"/>
  <c r="H187" i="2"/>
  <c r="X238" i="2"/>
  <c r="P238" i="2"/>
  <c r="H238" i="2"/>
  <c r="X147" i="2"/>
  <c r="P147" i="2"/>
  <c r="H147" i="2"/>
  <c r="X35" i="2"/>
  <c r="P35" i="2"/>
  <c r="H35" i="2"/>
  <c r="X183" i="2"/>
  <c r="P183" i="2"/>
  <c r="H183" i="2"/>
  <c r="X218" i="2"/>
  <c r="P218" i="2"/>
  <c r="H218" i="2"/>
  <c r="X156" i="2"/>
  <c r="P156" i="2"/>
  <c r="H156" i="2"/>
  <c r="X171" i="2"/>
  <c r="P171" i="2"/>
  <c r="H171" i="2"/>
  <c r="X277" i="2"/>
  <c r="P277" i="2"/>
  <c r="H277" i="2"/>
  <c r="X101" i="2"/>
  <c r="P101" i="2"/>
  <c r="H101" i="2"/>
  <c r="X59" i="2"/>
  <c r="P59" i="2"/>
  <c r="H59" i="2"/>
  <c r="X18" i="2"/>
  <c r="P18" i="2"/>
  <c r="H18" i="2"/>
  <c r="X276" i="2"/>
  <c r="P276" i="2"/>
  <c r="H276" i="2"/>
  <c r="X146" i="2"/>
  <c r="P146" i="2"/>
  <c r="H146" i="2"/>
  <c r="O252" i="2"/>
  <c r="W185" i="2"/>
  <c r="G202" i="2"/>
  <c r="W158" i="2"/>
  <c r="X145" i="2"/>
  <c r="D145" i="2"/>
  <c r="G245" i="2"/>
  <c r="O110" i="2"/>
  <c r="G110" i="2"/>
  <c r="W135" i="2"/>
  <c r="O135" i="2"/>
  <c r="G135" i="2"/>
  <c r="W247" i="2"/>
  <c r="O247" i="2"/>
  <c r="G247" i="2"/>
  <c r="W195" i="2"/>
  <c r="O195" i="2"/>
  <c r="G195" i="2"/>
  <c r="W194" i="2"/>
  <c r="O194" i="2"/>
  <c r="G194" i="2"/>
  <c r="W95" i="2"/>
  <c r="O95" i="2"/>
  <c r="G95" i="2"/>
  <c r="W104" i="2"/>
  <c r="O104" i="2"/>
  <c r="G104" i="2"/>
  <c r="W230" i="2"/>
  <c r="O230" i="2"/>
  <c r="G230" i="2"/>
  <c r="W124" i="2"/>
  <c r="O124" i="2"/>
  <c r="G124" i="2"/>
  <c r="W122" i="2"/>
  <c r="O122" i="2"/>
  <c r="G122" i="2"/>
  <c r="W255" i="2"/>
  <c r="O255" i="2"/>
  <c r="G255" i="2"/>
  <c r="W149" i="2"/>
  <c r="O149" i="2"/>
  <c r="G149" i="2"/>
  <c r="W187" i="2"/>
  <c r="O187" i="2"/>
  <c r="G187" i="2"/>
  <c r="W238" i="2"/>
  <c r="O238" i="2"/>
  <c r="G238" i="2"/>
  <c r="W147" i="2"/>
  <c r="O147" i="2"/>
  <c r="G147" i="2"/>
  <c r="W35" i="2"/>
  <c r="O35" i="2"/>
  <c r="G35" i="2"/>
  <c r="W183" i="2"/>
  <c r="O183" i="2"/>
  <c r="G183" i="2"/>
  <c r="W218" i="2"/>
  <c r="O218" i="2"/>
  <c r="G218" i="2"/>
  <c r="W156" i="2"/>
  <c r="O156" i="2"/>
  <c r="G156" i="2"/>
  <c r="W171" i="2"/>
  <c r="O171" i="2"/>
  <c r="G171" i="2"/>
  <c r="W277" i="2"/>
  <c r="O277" i="2"/>
  <c r="G277" i="2"/>
  <c r="W101" i="2"/>
  <c r="O101" i="2"/>
  <c r="G101" i="2"/>
  <c r="W59" i="2"/>
  <c r="O59" i="2"/>
  <c r="G59" i="2"/>
  <c r="W18" i="2"/>
  <c r="O18" i="2"/>
  <c r="G18" i="2"/>
  <c r="W276" i="2"/>
  <c r="O276" i="2"/>
  <c r="G252" i="2"/>
  <c r="O185" i="2"/>
  <c r="X231" i="2"/>
  <c r="T158" i="2"/>
  <c r="W145" i="2"/>
  <c r="X245" i="2"/>
  <c r="D245" i="2"/>
  <c r="N110" i="2"/>
  <c r="F110" i="2"/>
  <c r="V135" i="2"/>
  <c r="N135" i="2"/>
  <c r="F135" i="2"/>
  <c r="V247" i="2"/>
  <c r="N247" i="2"/>
  <c r="F247" i="2"/>
  <c r="V195" i="2"/>
  <c r="N195" i="2"/>
  <c r="F195" i="2"/>
  <c r="V194" i="2"/>
  <c r="N194" i="2"/>
  <c r="F194" i="2"/>
  <c r="V95" i="2"/>
  <c r="N95" i="2"/>
  <c r="F95" i="2"/>
  <c r="V104" i="2"/>
  <c r="N104" i="2"/>
  <c r="F104" i="2"/>
  <c r="V230" i="2"/>
  <c r="N230" i="2"/>
  <c r="F230" i="2"/>
  <c r="V124" i="2"/>
  <c r="N124" i="2"/>
  <c r="F124" i="2"/>
  <c r="V122" i="2"/>
  <c r="N122" i="2"/>
  <c r="F122" i="2"/>
  <c r="V255" i="2"/>
  <c r="N255" i="2"/>
  <c r="F255" i="2"/>
  <c r="V149" i="2"/>
  <c r="N149" i="2"/>
  <c r="F149" i="2"/>
  <c r="V187" i="2"/>
  <c r="N187" i="2"/>
  <c r="F187" i="2"/>
  <c r="V238" i="2"/>
  <c r="N238" i="2"/>
  <c r="F238" i="2"/>
  <c r="V147" i="2"/>
  <c r="N147" i="2"/>
  <c r="F147" i="2"/>
  <c r="V35" i="2"/>
  <c r="N35" i="2"/>
  <c r="F35" i="2"/>
  <c r="V183" i="2"/>
  <c r="N183" i="2"/>
  <c r="F183" i="2"/>
  <c r="V218" i="2"/>
  <c r="N218" i="2"/>
  <c r="F218" i="2"/>
  <c r="V156" i="2"/>
  <c r="N156" i="2"/>
  <c r="F156" i="2"/>
  <c r="V171" i="2"/>
  <c r="N171" i="2"/>
  <c r="F171" i="2"/>
  <c r="V277" i="2"/>
  <c r="N277" i="2"/>
  <c r="F277" i="2"/>
  <c r="V101" i="2"/>
  <c r="N101" i="2"/>
  <c r="F101" i="2"/>
  <c r="V59" i="2"/>
  <c r="N59" i="2"/>
  <c r="F59" i="2"/>
  <c r="V18" i="2"/>
  <c r="N18" i="2"/>
  <c r="F18" i="2"/>
  <c r="V276" i="2"/>
  <c r="N276" i="2"/>
  <c r="F276" i="2"/>
  <c r="V146" i="2"/>
  <c r="N146" i="2"/>
  <c r="F146" i="2"/>
  <c r="V93" i="2"/>
  <c r="W102" i="2"/>
  <c r="G185" i="2"/>
  <c r="W231" i="2"/>
  <c r="P158" i="2"/>
  <c r="T145" i="2"/>
  <c r="W245" i="2"/>
  <c r="C245" i="2"/>
  <c r="M110" i="2"/>
  <c r="E110" i="2"/>
  <c r="U135" i="2"/>
  <c r="M135" i="2"/>
  <c r="E135" i="2"/>
  <c r="U247" i="2"/>
  <c r="M247" i="2"/>
  <c r="E247" i="2"/>
  <c r="U195" i="2"/>
  <c r="M195" i="2"/>
  <c r="E195" i="2"/>
  <c r="U194" i="2"/>
  <c r="M194" i="2"/>
  <c r="E194" i="2"/>
  <c r="U95" i="2"/>
  <c r="M95" i="2"/>
  <c r="E95" i="2"/>
  <c r="U104" i="2"/>
  <c r="M104" i="2"/>
  <c r="U122" i="2"/>
  <c r="E149" i="2"/>
  <c r="M147" i="2"/>
  <c r="U218" i="2"/>
  <c r="E171" i="2"/>
  <c r="M59" i="2"/>
  <c r="Z276" i="2"/>
  <c r="W146" i="2"/>
  <c r="E146" i="2"/>
  <c r="S93" i="2"/>
  <c r="K93" i="2"/>
  <c r="C93" i="2"/>
  <c r="S58" i="2"/>
  <c r="K58" i="2"/>
  <c r="C58" i="2"/>
  <c r="S109" i="2"/>
  <c r="K109" i="2"/>
  <c r="C109" i="2"/>
  <c r="S206" i="2"/>
  <c r="K206" i="2"/>
  <c r="C206" i="2"/>
  <c r="S191" i="2"/>
  <c r="K191" i="2"/>
  <c r="C191" i="2"/>
  <c r="S72" i="2"/>
  <c r="K72" i="2"/>
  <c r="C72" i="2"/>
  <c r="S271" i="2"/>
  <c r="K271" i="2"/>
  <c r="C271" i="2"/>
  <c r="S267" i="2"/>
  <c r="K267" i="2"/>
  <c r="C267" i="2"/>
  <c r="S201" i="2"/>
  <c r="K201" i="2"/>
  <c r="C201" i="2"/>
  <c r="S137" i="2"/>
  <c r="K137" i="2"/>
  <c r="C137" i="2"/>
  <c r="S210" i="2"/>
  <c r="K210" i="2"/>
  <c r="C210" i="2"/>
  <c r="S96" i="2"/>
  <c r="K96" i="2"/>
  <c r="C96" i="2"/>
  <c r="S114" i="2"/>
  <c r="K114" i="2"/>
  <c r="C114" i="2"/>
  <c r="S40" i="2"/>
  <c r="K40" i="2"/>
  <c r="C40" i="2"/>
  <c r="S193" i="2"/>
  <c r="K193" i="2"/>
  <c r="C193" i="2"/>
  <c r="S196" i="2"/>
  <c r="K196" i="2"/>
  <c r="C196" i="2"/>
  <c r="S118" i="2"/>
  <c r="K118" i="2"/>
  <c r="C118" i="2"/>
  <c r="S153" i="2"/>
  <c r="K153" i="2"/>
  <c r="C153" i="2"/>
  <c r="S144" i="2"/>
  <c r="K144" i="2"/>
  <c r="C144" i="2"/>
  <c r="S165" i="2"/>
  <c r="K165" i="2"/>
  <c r="C165" i="2"/>
  <c r="S140" i="2"/>
  <c r="K140" i="2"/>
  <c r="C140" i="2"/>
  <c r="S80" i="2"/>
  <c r="K80" i="2"/>
  <c r="C80" i="2"/>
  <c r="S39" i="2"/>
  <c r="K39" i="2"/>
  <c r="C39" i="2"/>
  <c r="S116" i="2"/>
  <c r="K116" i="2"/>
  <c r="C116" i="2"/>
  <c r="S115" i="2"/>
  <c r="K115" i="2"/>
  <c r="C115" i="2"/>
  <c r="S50" i="2"/>
  <c r="E104" i="2"/>
  <c r="M122" i="2"/>
  <c r="U187" i="2"/>
  <c r="E147" i="2"/>
  <c r="M218" i="2"/>
  <c r="U277" i="2"/>
  <c r="E59" i="2"/>
  <c r="U276" i="2"/>
  <c r="U146" i="2"/>
  <c r="D146" i="2"/>
  <c r="R93" i="2"/>
  <c r="J93" i="2"/>
  <c r="Z58" i="2"/>
  <c r="R58" i="2"/>
  <c r="J58" i="2"/>
  <c r="Z109" i="2"/>
  <c r="R109" i="2"/>
  <c r="J109" i="2"/>
  <c r="Z206" i="2"/>
  <c r="R206" i="2"/>
  <c r="J206" i="2"/>
  <c r="Z191" i="2"/>
  <c r="R191" i="2"/>
  <c r="J191" i="2"/>
  <c r="Z72" i="2"/>
  <c r="R72" i="2"/>
  <c r="J72" i="2"/>
  <c r="Z271" i="2"/>
  <c r="R271" i="2"/>
  <c r="J271" i="2"/>
  <c r="Z267" i="2"/>
  <c r="R267" i="2"/>
  <c r="J267" i="2"/>
  <c r="Z201" i="2"/>
  <c r="R201" i="2"/>
  <c r="J201" i="2"/>
  <c r="Z137" i="2"/>
  <c r="R137" i="2"/>
  <c r="J137" i="2"/>
  <c r="Z210" i="2"/>
  <c r="R210" i="2"/>
  <c r="J210" i="2"/>
  <c r="Z96" i="2"/>
  <c r="R96" i="2"/>
  <c r="J96" i="2"/>
  <c r="Z114" i="2"/>
  <c r="R114" i="2"/>
  <c r="J114" i="2"/>
  <c r="Z40" i="2"/>
  <c r="R40" i="2"/>
  <c r="J40" i="2"/>
  <c r="Z193" i="2"/>
  <c r="R193" i="2"/>
  <c r="J193" i="2"/>
  <c r="Z196" i="2"/>
  <c r="R196" i="2"/>
  <c r="J196" i="2"/>
  <c r="Z118" i="2"/>
  <c r="R118" i="2"/>
  <c r="J118" i="2"/>
  <c r="Z153" i="2"/>
  <c r="R153" i="2"/>
  <c r="J153" i="2"/>
  <c r="Z144" i="2"/>
  <c r="R144" i="2"/>
  <c r="J144" i="2"/>
  <c r="Z165" i="2"/>
  <c r="R165" i="2"/>
  <c r="J165" i="2"/>
  <c r="Z140" i="2"/>
  <c r="R140" i="2"/>
  <c r="J140" i="2"/>
  <c r="Z80" i="2"/>
  <c r="R80" i="2"/>
  <c r="J80" i="2"/>
  <c r="Z39" i="2"/>
  <c r="R39" i="2"/>
  <c r="J39" i="2"/>
  <c r="Z116" i="2"/>
  <c r="R116" i="2"/>
  <c r="J116" i="2"/>
  <c r="Z115" i="2"/>
  <c r="R115" i="2"/>
  <c r="J115" i="2"/>
  <c r="Z50" i="2"/>
  <c r="R50" i="2"/>
  <c r="U230" i="2"/>
  <c r="E122" i="2"/>
  <c r="M187" i="2"/>
  <c r="U35" i="2"/>
  <c r="E218" i="2"/>
  <c r="M277" i="2"/>
  <c r="Z18" i="2"/>
  <c r="R276" i="2"/>
  <c r="R146" i="2"/>
  <c r="Z93" i="2"/>
  <c r="Q93" i="2"/>
  <c r="I93" i="2"/>
  <c r="Y58" i="2"/>
  <c r="Q58" i="2"/>
  <c r="I58" i="2"/>
  <c r="Y109" i="2"/>
  <c r="Q109" i="2"/>
  <c r="I109" i="2"/>
  <c r="Y206" i="2"/>
  <c r="Q206" i="2"/>
  <c r="I206" i="2"/>
  <c r="Y191" i="2"/>
  <c r="Q191" i="2"/>
  <c r="I191" i="2"/>
  <c r="Y72" i="2"/>
  <c r="Q72" i="2"/>
  <c r="I72" i="2"/>
  <c r="Y271" i="2"/>
  <c r="Q271" i="2"/>
  <c r="I271" i="2"/>
  <c r="Y267" i="2"/>
  <c r="Q267" i="2"/>
  <c r="I267" i="2"/>
  <c r="Y201" i="2"/>
  <c r="Q201" i="2"/>
  <c r="I201" i="2"/>
  <c r="Y137" i="2"/>
  <c r="Q137" i="2"/>
  <c r="I137" i="2"/>
  <c r="Y210" i="2"/>
  <c r="Q210" i="2"/>
  <c r="I210" i="2"/>
  <c r="Y96" i="2"/>
  <c r="Q96" i="2"/>
  <c r="I96" i="2"/>
  <c r="Y114" i="2"/>
  <c r="Q114" i="2"/>
  <c r="I114" i="2"/>
  <c r="Y40" i="2"/>
  <c r="Q40" i="2"/>
  <c r="I40" i="2"/>
  <c r="Y193" i="2"/>
  <c r="Q193" i="2"/>
  <c r="I193" i="2"/>
  <c r="Y196" i="2"/>
  <c r="Q196" i="2"/>
  <c r="I196" i="2"/>
  <c r="Y118" i="2"/>
  <c r="Q118" i="2"/>
  <c r="I118" i="2"/>
  <c r="Y153" i="2"/>
  <c r="Q153" i="2"/>
  <c r="I153" i="2"/>
  <c r="Y144" i="2"/>
  <c r="Q144" i="2"/>
  <c r="I144" i="2"/>
  <c r="Y165" i="2"/>
  <c r="Q165" i="2"/>
  <c r="I165" i="2"/>
  <c r="M230" i="2"/>
  <c r="U255" i="2"/>
  <c r="E187" i="2"/>
  <c r="M35" i="2"/>
  <c r="U156" i="2"/>
  <c r="E277" i="2"/>
  <c r="U18" i="2"/>
  <c r="M276" i="2"/>
  <c r="O146" i="2"/>
  <c r="Y93" i="2"/>
  <c r="P93" i="2"/>
  <c r="H93" i="2"/>
  <c r="X58" i="2"/>
  <c r="P58" i="2"/>
  <c r="H58" i="2"/>
  <c r="X109" i="2"/>
  <c r="P109" i="2"/>
  <c r="H109" i="2"/>
  <c r="X206" i="2"/>
  <c r="P206" i="2"/>
  <c r="H206" i="2"/>
  <c r="X191" i="2"/>
  <c r="P191" i="2"/>
  <c r="H191" i="2"/>
  <c r="X72" i="2"/>
  <c r="P72" i="2"/>
  <c r="H72" i="2"/>
  <c r="X271" i="2"/>
  <c r="P271" i="2"/>
  <c r="H271" i="2"/>
  <c r="X267" i="2"/>
  <c r="P267" i="2"/>
  <c r="H267" i="2"/>
  <c r="X201" i="2"/>
  <c r="P201" i="2"/>
  <c r="H201" i="2"/>
  <c r="X137" i="2"/>
  <c r="P137" i="2"/>
  <c r="H137" i="2"/>
  <c r="X210" i="2"/>
  <c r="P210" i="2"/>
  <c r="H210" i="2"/>
  <c r="X96" i="2"/>
  <c r="P96" i="2"/>
  <c r="H96" i="2"/>
  <c r="X114" i="2"/>
  <c r="P114" i="2"/>
  <c r="H114" i="2"/>
  <c r="X40" i="2"/>
  <c r="P40" i="2"/>
  <c r="H40" i="2"/>
  <c r="X193" i="2"/>
  <c r="P193" i="2"/>
  <c r="H193" i="2"/>
  <c r="X196" i="2"/>
  <c r="P196" i="2"/>
  <c r="H196" i="2"/>
  <c r="X118" i="2"/>
  <c r="P118" i="2"/>
  <c r="H118" i="2"/>
  <c r="X153" i="2"/>
  <c r="P153" i="2"/>
  <c r="H153" i="2"/>
  <c r="X144" i="2"/>
  <c r="P144" i="2"/>
  <c r="H144" i="2"/>
  <c r="X165" i="2"/>
  <c r="P165" i="2"/>
  <c r="H165" i="2"/>
  <c r="X140" i="2"/>
  <c r="P140" i="2"/>
  <c r="H140" i="2"/>
  <c r="X80" i="2"/>
  <c r="P80" i="2"/>
  <c r="H80" i="2"/>
  <c r="X39" i="2"/>
  <c r="P39" i="2"/>
  <c r="H39" i="2"/>
  <c r="X116" i="2"/>
  <c r="P116" i="2"/>
  <c r="H116" i="2"/>
  <c r="X115" i="2"/>
  <c r="P115" i="2"/>
  <c r="H115" i="2"/>
  <c r="X50" i="2"/>
  <c r="E230" i="2"/>
  <c r="M255" i="2"/>
  <c r="U238" i="2"/>
  <c r="E35" i="2"/>
  <c r="M156" i="2"/>
  <c r="U101" i="2"/>
  <c r="R18" i="2"/>
  <c r="J276" i="2"/>
  <c r="M146" i="2"/>
  <c r="X93" i="2"/>
  <c r="O93" i="2"/>
  <c r="G93" i="2"/>
  <c r="W58" i="2"/>
  <c r="O58" i="2"/>
  <c r="G58" i="2"/>
  <c r="W109" i="2"/>
  <c r="O109" i="2"/>
  <c r="G109" i="2"/>
  <c r="W206" i="2"/>
  <c r="O206" i="2"/>
  <c r="G206" i="2"/>
  <c r="W191" i="2"/>
  <c r="O191" i="2"/>
  <c r="G191" i="2"/>
  <c r="W72" i="2"/>
  <c r="O72" i="2"/>
  <c r="G72" i="2"/>
  <c r="W271" i="2"/>
  <c r="O271" i="2"/>
  <c r="G271" i="2"/>
  <c r="W267" i="2"/>
  <c r="O267" i="2"/>
  <c r="G267" i="2"/>
  <c r="W201" i="2"/>
  <c r="O201" i="2"/>
  <c r="G201" i="2"/>
  <c r="W137" i="2"/>
  <c r="O137" i="2"/>
  <c r="G137" i="2"/>
  <c r="W210" i="2"/>
  <c r="O210" i="2"/>
  <c r="G210" i="2"/>
  <c r="W96" i="2"/>
  <c r="O96" i="2"/>
  <c r="G96" i="2"/>
  <c r="W114" i="2"/>
  <c r="O114" i="2"/>
  <c r="G114" i="2"/>
  <c r="W40" i="2"/>
  <c r="O40" i="2"/>
  <c r="G40" i="2"/>
  <c r="W193" i="2"/>
  <c r="O193" i="2"/>
  <c r="G193" i="2"/>
  <c r="W196" i="2"/>
  <c r="O196" i="2"/>
  <c r="G196" i="2"/>
  <c r="W118" i="2"/>
  <c r="O118" i="2"/>
  <c r="G118" i="2"/>
  <c r="W153" i="2"/>
  <c r="O153" i="2"/>
  <c r="G153" i="2"/>
  <c r="W144" i="2"/>
  <c r="O144" i="2"/>
  <c r="G144" i="2"/>
  <c r="W165" i="2"/>
  <c r="O165" i="2"/>
  <c r="G165" i="2"/>
  <c r="W140" i="2"/>
  <c r="O140" i="2"/>
  <c r="G140" i="2"/>
  <c r="W80" i="2"/>
  <c r="O80" i="2"/>
  <c r="G80" i="2"/>
  <c r="W39" i="2"/>
  <c r="O39" i="2"/>
  <c r="G39" i="2"/>
  <c r="W116" i="2"/>
  <c r="O116" i="2"/>
  <c r="G116" i="2"/>
  <c r="W115" i="2"/>
  <c r="O115" i="2"/>
  <c r="G115" i="2"/>
  <c r="U124" i="2"/>
  <c r="E255" i="2"/>
  <c r="M238" i="2"/>
  <c r="U183" i="2"/>
  <c r="E156" i="2"/>
  <c r="M101" i="2"/>
  <c r="M18" i="2"/>
  <c r="G276" i="2"/>
  <c r="L146" i="2"/>
  <c r="W93" i="2"/>
  <c r="N93" i="2"/>
  <c r="F93" i="2"/>
  <c r="V58" i="2"/>
  <c r="N58" i="2"/>
  <c r="F58" i="2"/>
  <c r="V109" i="2"/>
  <c r="N109" i="2"/>
  <c r="F109" i="2"/>
  <c r="V206" i="2"/>
  <c r="N206" i="2"/>
  <c r="F206" i="2"/>
  <c r="V191" i="2"/>
  <c r="N191" i="2"/>
  <c r="F191" i="2"/>
  <c r="V72" i="2"/>
  <c r="N72" i="2"/>
  <c r="F72" i="2"/>
  <c r="V271" i="2"/>
  <c r="N271" i="2"/>
  <c r="F271" i="2"/>
  <c r="V267" i="2"/>
  <c r="N267" i="2"/>
  <c r="F267" i="2"/>
  <c r="V201" i="2"/>
  <c r="N201" i="2"/>
  <c r="F201" i="2"/>
  <c r="V137" i="2"/>
  <c r="N137" i="2"/>
  <c r="F137" i="2"/>
  <c r="V210" i="2"/>
  <c r="N210" i="2"/>
  <c r="F210" i="2"/>
  <c r="V96" i="2"/>
  <c r="N96" i="2"/>
  <c r="F96" i="2"/>
  <c r="V114" i="2"/>
  <c r="N114" i="2"/>
  <c r="F114" i="2"/>
  <c r="V40" i="2"/>
  <c r="N40" i="2"/>
  <c r="F40" i="2"/>
  <c r="V193" i="2"/>
  <c r="N193" i="2"/>
  <c r="F193" i="2"/>
  <c r="V196" i="2"/>
  <c r="N196" i="2"/>
  <c r="F196" i="2"/>
  <c r="V118" i="2"/>
  <c r="N118" i="2"/>
  <c r="F118" i="2"/>
  <c r="V153" i="2"/>
  <c r="N153" i="2"/>
  <c r="F153" i="2"/>
  <c r="V144" i="2"/>
  <c r="N144" i="2"/>
  <c r="F144" i="2"/>
  <c r="V165" i="2"/>
  <c r="N165" i="2"/>
  <c r="F165" i="2"/>
  <c r="V140" i="2"/>
  <c r="N140" i="2"/>
  <c r="F140" i="2"/>
  <c r="V80" i="2"/>
  <c r="N80" i="2"/>
  <c r="F80" i="2"/>
  <c r="V39" i="2"/>
  <c r="N39" i="2"/>
  <c r="F39" i="2"/>
  <c r="V116" i="2"/>
  <c r="N116" i="2"/>
  <c r="F116" i="2"/>
  <c r="V115" i="2"/>
  <c r="N115" i="2"/>
  <c r="F115" i="2"/>
  <c r="V50" i="2"/>
  <c r="M124" i="2"/>
  <c r="U149" i="2"/>
  <c r="E238" i="2"/>
  <c r="M183" i="2"/>
  <c r="U171" i="2"/>
  <c r="E101" i="2"/>
  <c r="J18" i="2"/>
  <c r="E276" i="2"/>
  <c r="J146" i="2"/>
  <c r="U93" i="2"/>
  <c r="M93" i="2"/>
  <c r="E93" i="2"/>
  <c r="U58" i="2"/>
  <c r="M58" i="2"/>
  <c r="E58" i="2"/>
  <c r="U109" i="2"/>
  <c r="M109" i="2"/>
  <c r="E109" i="2"/>
  <c r="U206" i="2"/>
  <c r="M206" i="2"/>
  <c r="E206" i="2"/>
  <c r="U191" i="2"/>
  <c r="M191" i="2"/>
  <c r="E191" i="2"/>
  <c r="U72" i="2"/>
  <c r="M72" i="2"/>
  <c r="E72" i="2"/>
  <c r="U271" i="2"/>
  <c r="M271" i="2"/>
  <c r="E271" i="2"/>
  <c r="U267" i="2"/>
  <c r="M267" i="2"/>
  <c r="E267" i="2"/>
  <c r="U201" i="2"/>
  <c r="M201" i="2"/>
  <c r="E201" i="2"/>
  <c r="U137" i="2"/>
  <c r="M137" i="2"/>
  <c r="E137" i="2"/>
  <c r="U210" i="2"/>
  <c r="M210" i="2"/>
  <c r="E210" i="2"/>
  <c r="U96" i="2"/>
  <c r="M96" i="2"/>
  <c r="E96" i="2"/>
  <c r="U114" i="2"/>
  <c r="M114" i="2"/>
  <c r="E114" i="2"/>
  <c r="U40" i="2"/>
  <c r="M40" i="2"/>
  <c r="E40" i="2"/>
  <c r="U193" i="2"/>
  <c r="M193" i="2"/>
  <c r="E193" i="2"/>
  <c r="U196" i="2"/>
  <c r="M196" i="2"/>
  <c r="E196" i="2"/>
  <c r="U118" i="2"/>
  <c r="M118" i="2"/>
  <c r="E118" i="2"/>
  <c r="U153" i="2"/>
  <c r="M153" i="2"/>
  <c r="E153" i="2"/>
  <c r="U144" i="2"/>
  <c r="M144" i="2"/>
  <c r="E144" i="2"/>
  <c r="U165" i="2"/>
  <c r="M165" i="2"/>
  <c r="E165" i="2"/>
  <c r="U140" i="2"/>
  <c r="M140" i="2"/>
  <c r="E140" i="2"/>
  <c r="U80" i="2"/>
  <c r="M80" i="2"/>
  <c r="E80" i="2"/>
  <c r="U39" i="2"/>
  <c r="M39" i="2"/>
  <c r="E39" i="2"/>
  <c r="U116" i="2"/>
  <c r="E124" i="2"/>
  <c r="M149" i="2"/>
  <c r="U147" i="2"/>
  <c r="E183" i="2"/>
  <c r="M171" i="2"/>
  <c r="U59" i="2"/>
  <c r="E18" i="2"/>
  <c r="Z146" i="2"/>
  <c r="G146" i="2"/>
  <c r="T93" i="2"/>
  <c r="L93" i="2"/>
  <c r="D93" i="2"/>
  <c r="T58" i="2"/>
  <c r="L58" i="2"/>
  <c r="D58" i="2"/>
  <c r="T109" i="2"/>
  <c r="L109" i="2"/>
  <c r="D109" i="2"/>
  <c r="T206" i="2"/>
  <c r="L206" i="2"/>
  <c r="D206" i="2"/>
  <c r="T191" i="2"/>
  <c r="L191" i="2"/>
  <c r="D191" i="2"/>
  <c r="T72" i="2"/>
  <c r="L72" i="2"/>
  <c r="D72" i="2"/>
  <c r="T271" i="2"/>
  <c r="L271" i="2"/>
  <c r="D271" i="2"/>
  <c r="T267" i="2"/>
  <c r="D137" i="2"/>
  <c r="L114" i="2"/>
  <c r="T196" i="2"/>
  <c r="D153" i="2"/>
  <c r="T140" i="2"/>
  <c r="L80" i="2"/>
  <c r="D39" i="2"/>
  <c r="D116" i="2"/>
  <c r="E115" i="2"/>
  <c r="O50" i="2"/>
  <c r="G50" i="2"/>
  <c r="W10" i="2"/>
  <c r="O10" i="2"/>
  <c r="G10" i="2"/>
  <c r="W176" i="2"/>
  <c r="O176" i="2"/>
  <c r="G176" i="2"/>
  <c r="W221" i="2"/>
  <c r="O221" i="2"/>
  <c r="G221" i="2"/>
  <c r="W148" i="2"/>
  <c r="O148" i="2"/>
  <c r="G148" i="2"/>
  <c r="W20" i="2"/>
  <c r="O20" i="2"/>
  <c r="G20" i="2"/>
  <c r="W99" i="2"/>
  <c r="O99" i="2"/>
  <c r="G99" i="2"/>
  <c r="W77" i="2"/>
  <c r="O77" i="2"/>
  <c r="G77" i="2"/>
  <c r="W228" i="2"/>
  <c r="O228" i="2"/>
  <c r="G228" i="2"/>
  <c r="W55" i="2"/>
  <c r="O55" i="2"/>
  <c r="G55" i="2"/>
  <c r="W132" i="2"/>
  <c r="O132" i="2"/>
  <c r="G132" i="2"/>
  <c r="W84" i="2"/>
  <c r="O84" i="2"/>
  <c r="G84" i="2"/>
  <c r="W251" i="2"/>
  <c r="O251" i="2"/>
  <c r="G251" i="2"/>
  <c r="W275" i="2"/>
  <c r="O275" i="2"/>
  <c r="G275" i="2"/>
  <c r="W142" i="2"/>
  <c r="O142" i="2"/>
  <c r="G142" i="2"/>
  <c r="W75" i="2"/>
  <c r="O75" i="2"/>
  <c r="G75" i="2"/>
  <c r="W166" i="2"/>
  <c r="O166" i="2"/>
  <c r="G166" i="2"/>
  <c r="W82" i="2"/>
  <c r="O82" i="2"/>
  <c r="G82" i="2"/>
  <c r="W81" i="2"/>
  <c r="O81" i="2"/>
  <c r="G81" i="2"/>
  <c r="W248" i="2"/>
  <c r="O248" i="2"/>
  <c r="G248" i="2"/>
  <c r="W152" i="2"/>
  <c r="O152" i="2"/>
  <c r="G152" i="2"/>
  <c r="W186" i="2"/>
  <c r="O186" i="2"/>
  <c r="G186" i="2"/>
  <c r="W136" i="2"/>
  <c r="O136" i="2"/>
  <c r="G136" i="2"/>
  <c r="W14" i="2"/>
  <c r="O14" i="2"/>
  <c r="G14" i="2"/>
  <c r="W170" i="2"/>
  <c r="O170" i="2"/>
  <c r="L267" i="2"/>
  <c r="T210" i="2"/>
  <c r="D114" i="2"/>
  <c r="L196" i="2"/>
  <c r="T144" i="2"/>
  <c r="Q140" i="2"/>
  <c r="I80" i="2"/>
  <c r="Y116" i="2"/>
  <c r="Y115" i="2"/>
  <c r="D115" i="2"/>
  <c r="N50" i="2"/>
  <c r="F50" i="2"/>
  <c r="V10" i="2"/>
  <c r="N10" i="2"/>
  <c r="F10" i="2"/>
  <c r="V176" i="2"/>
  <c r="N176" i="2"/>
  <c r="F176" i="2"/>
  <c r="V221" i="2"/>
  <c r="N221" i="2"/>
  <c r="F221" i="2"/>
  <c r="V148" i="2"/>
  <c r="N148" i="2"/>
  <c r="F148" i="2"/>
  <c r="V20" i="2"/>
  <c r="N20" i="2"/>
  <c r="F20" i="2"/>
  <c r="V99" i="2"/>
  <c r="N99" i="2"/>
  <c r="F99" i="2"/>
  <c r="V77" i="2"/>
  <c r="N77" i="2"/>
  <c r="F77" i="2"/>
  <c r="V228" i="2"/>
  <c r="N228" i="2"/>
  <c r="F228" i="2"/>
  <c r="V55" i="2"/>
  <c r="N55" i="2"/>
  <c r="F55" i="2"/>
  <c r="V132" i="2"/>
  <c r="N132" i="2"/>
  <c r="F132" i="2"/>
  <c r="V84" i="2"/>
  <c r="N84" i="2"/>
  <c r="F84" i="2"/>
  <c r="V251" i="2"/>
  <c r="N251" i="2"/>
  <c r="F251" i="2"/>
  <c r="V275" i="2"/>
  <c r="N275" i="2"/>
  <c r="F275" i="2"/>
  <c r="V142" i="2"/>
  <c r="N142" i="2"/>
  <c r="F142" i="2"/>
  <c r="V75" i="2"/>
  <c r="N75" i="2"/>
  <c r="F75" i="2"/>
  <c r="V166" i="2"/>
  <c r="N166" i="2"/>
  <c r="F166" i="2"/>
  <c r="V82" i="2"/>
  <c r="N82" i="2"/>
  <c r="F82" i="2"/>
  <c r="V81" i="2"/>
  <c r="N81" i="2"/>
  <c r="F81" i="2"/>
  <c r="V248" i="2"/>
  <c r="N248" i="2"/>
  <c r="F248" i="2"/>
  <c r="V152" i="2"/>
  <c r="N152" i="2"/>
  <c r="F152" i="2"/>
  <c r="V186" i="2"/>
  <c r="N186" i="2"/>
  <c r="F186" i="2"/>
  <c r="V136" i="2"/>
  <c r="N136" i="2"/>
  <c r="F136" i="2"/>
  <c r="V14" i="2"/>
  <c r="N14" i="2"/>
  <c r="F14" i="2"/>
  <c r="V170" i="2"/>
  <c r="N170" i="2"/>
  <c r="F170" i="2"/>
  <c r="V67" i="2"/>
  <c r="N67" i="2"/>
  <c r="D267" i="2"/>
  <c r="L210" i="2"/>
  <c r="T40" i="2"/>
  <c r="D196" i="2"/>
  <c r="L144" i="2"/>
  <c r="L140" i="2"/>
  <c r="D80" i="2"/>
  <c r="T116" i="2"/>
  <c r="U115" i="2"/>
  <c r="Y50" i="2"/>
  <c r="M50" i="2"/>
  <c r="E50" i="2"/>
  <c r="U10" i="2"/>
  <c r="M10" i="2"/>
  <c r="E10" i="2"/>
  <c r="U176" i="2"/>
  <c r="M176" i="2"/>
  <c r="E176" i="2"/>
  <c r="U221" i="2"/>
  <c r="M221" i="2"/>
  <c r="E221" i="2"/>
  <c r="U148" i="2"/>
  <c r="M148" i="2"/>
  <c r="E148" i="2"/>
  <c r="U20" i="2"/>
  <c r="M20" i="2"/>
  <c r="E20" i="2"/>
  <c r="U99" i="2"/>
  <c r="M99" i="2"/>
  <c r="E99" i="2"/>
  <c r="U77" i="2"/>
  <c r="M77" i="2"/>
  <c r="E77" i="2"/>
  <c r="U228" i="2"/>
  <c r="M228" i="2"/>
  <c r="E228" i="2"/>
  <c r="U55" i="2"/>
  <c r="M55" i="2"/>
  <c r="E55" i="2"/>
  <c r="U132" i="2"/>
  <c r="M132" i="2"/>
  <c r="E132" i="2"/>
  <c r="U84" i="2"/>
  <c r="M84" i="2"/>
  <c r="E84" i="2"/>
  <c r="U251" i="2"/>
  <c r="M251" i="2"/>
  <c r="E251" i="2"/>
  <c r="U275" i="2"/>
  <c r="M275" i="2"/>
  <c r="E275" i="2"/>
  <c r="U142" i="2"/>
  <c r="M142" i="2"/>
  <c r="E142" i="2"/>
  <c r="U75" i="2"/>
  <c r="M75" i="2"/>
  <c r="E75" i="2"/>
  <c r="U166" i="2"/>
  <c r="M166" i="2"/>
  <c r="E166" i="2"/>
  <c r="U82" i="2"/>
  <c r="M82" i="2"/>
  <c r="E82" i="2"/>
  <c r="U81" i="2"/>
  <c r="M81" i="2"/>
  <c r="E81" i="2"/>
  <c r="U248" i="2"/>
  <c r="M248" i="2"/>
  <c r="E248" i="2"/>
  <c r="U152" i="2"/>
  <c r="M152" i="2"/>
  <c r="E152" i="2"/>
  <c r="U186" i="2"/>
  <c r="M186" i="2"/>
  <c r="E186" i="2"/>
  <c r="U136" i="2"/>
  <c r="M136" i="2"/>
  <c r="E136" i="2"/>
  <c r="U14" i="2"/>
  <c r="M14" i="2"/>
  <c r="E14" i="2"/>
  <c r="U170" i="2"/>
  <c r="M170" i="2"/>
  <c r="E170" i="2"/>
  <c r="U67" i="2"/>
  <c r="T201" i="2"/>
  <c r="D210" i="2"/>
  <c r="L40" i="2"/>
  <c r="T118" i="2"/>
  <c r="D144" i="2"/>
  <c r="I140" i="2"/>
  <c r="Y39" i="2"/>
  <c r="Q116" i="2"/>
  <c r="T115" i="2"/>
  <c r="W50" i="2"/>
  <c r="L50" i="2"/>
  <c r="D50" i="2"/>
  <c r="T10" i="2"/>
  <c r="L10" i="2"/>
  <c r="D10" i="2"/>
  <c r="T176" i="2"/>
  <c r="L176" i="2"/>
  <c r="D176" i="2"/>
  <c r="T221" i="2"/>
  <c r="L221" i="2"/>
  <c r="D221" i="2"/>
  <c r="T148" i="2"/>
  <c r="L148" i="2"/>
  <c r="D148" i="2"/>
  <c r="T20" i="2"/>
  <c r="L20" i="2"/>
  <c r="D20" i="2"/>
  <c r="T99" i="2"/>
  <c r="L99" i="2"/>
  <c r="D99" i="2"/>
  <c r="T77" i="2"/>
  <c r="L77" i="2"/>
  <c r="D77" i="2"/>
  <c r="T228" i="2"/>
  <c r="L228" i="2"/>
  <c r="D228" i="2"/>
  <c r="T55" i="2"/>
  <c r="L55" i="2"/>
  <c r="D55" i="2"/>
  <c r="T132" i="2"/>
  <c r="L132" i="2"/>
  <c r="D132" i="2"/>
  <c r="T84" i="2"/>
  <c r="L84" i="2"/>
  <c r="D84" i="2"/>
  <c r="T251" i="2"/>
  <c r="L251" i="2"/>
  <c r="D251" i="2"/>
  <c r="T275" i="2"/>
  <c r="L275" i="2"/>
  <c r="D275" i="2"/>
  <c r="T142" i="2"/>
  <c r="L142" i="2"/>
  <c r="D142" i="2"/>
  <c r="T75" i="2"/>
  <c r="L75" i="2"/>
  <c r="D75" i="2"/>
  <c r="T166" i="2"/>
  <c r="L166" i="2"/>
  <c r="D166" i="2"/>
  <c r="T82" i="2"/>
  <c r="L82" i="2"/>
  <c r="D82" i="2"/>
  <c r="T81" i="2"/>
  <c r="L81" i="2"/>
  <c r="D81" i="2"/>
  <c r="T248" i="2"/>
  <c r="L248" i="2"/>
  <c r="D248" i="2"/>
  <c r="T152" i="2"/>
  <c r="L152" i="2"/>
  <c r="D152" i="2"/>
  <c r="T186" i="2"/>
  <c r="L186" i="2"/>
  <c r="D186" i="2"/>
  <c r="T136" i="2"/>
  <c r="L136" i="2"/>
  <c r="D136" i="2"/>
  <c r="T14" i="2"/>
  <c r="L14" i="2"/>
  <c r="D14" i="2"/>
  <c r="T170" i="2"/>
  <c r="L170" i="2"/>
  <c r="L201" i="2"/>
  <c r="T96" i="2"/>
  <c r="D40" i="2"/>
  <c r="L118" i="2"/>
  <c r="T165" i="2"/>
  <c r="D140" i="2"/>
  <c r="T39" i="2"/>
  <c r="M116" i="2"/>
  <c r="Q115" i="2"/>
  <c r="U50" i="2"/>
  <c r="K50" i="2"/>
  <c r="C50" i="2"/>
  <c r="S10" i="2"/>
  <c r="K10" i="2"/>
  <c r="C10" i="2"/>
  <c r="S176" i="2"/>
  <c r="K176" i="2"/>
  <c r="C176" i="2"/>
  <c r="S221" i="2"/>
  <c r="K221" i="2"/>
  <c r="C221" i="2"/>
  <c r="S148" i="2"/>
  <c r="K148" i="2"/>
  <c r="C148" i="2"/>
  <c r="S20" i="2"/>
  <c r="K20" i="2"/>
  <c r="C20" i="2"/>
  <c r="S99" i="2"/>
  <c r="K99" i="2"/>
  <c r="C99" i="2"/>
  <c r="S77" i="2"/>
  <c r="K77" i="2"/>
  <c r="C77" i="2"/>
  <c r="S228" i="2"/>
  <c r="K228" i="2"/>
  <c r="C228" i="2"/>
  <c r="S55" i="2"/>
  <c r="K55" i="2"/>
  <c r="C55" i="2"/>
  <c r="S132" i="2"/>
  <c r="K132" i="2"/>
  <c r="C132" i="2"/>
  <c r="S84" i="2"/>
  <c r="K84" i="2"/>
  <c r="C84" i="2"/>
  <c r="S251" i="2"/>
  <c r="K251" i="2"/>
  <c r="C251" i="2"/>
  <c r="S275" i="2"/>
  <c r="K275" i="2"/>
  <c r="C275" i="2"/>
  <c r="S142" i="2"/>
  <c r="K142" i="2"/>
  <c r="C142" i="2"/>
  <c r="S75" i="2"/>
  <c r="K75" i="2"/>
  <c r="C75" i="2"/>
  <c r="S166" i="2"/>
  <c r="K166" i="2"/>
  <c r="C166" i="2"/>
  <c r="S82" i="2"/>
  <c r="K82" i="2"/>
  <c r="C82" i="2"/>
  <c r="S81" i="2"/>
  <c r="K81" i="2"/>
  <c r="C81" i="2"/>
  <c r="S248" i="2"/>
  <c r="K248" i="2"/>
  <c r="C248" i="2"/>
  <c r="S152" i="2"/>
  <c r="K152" i="2"/>
  <c r="C152" i="2"/>
  <c r="S186" i="2"/>
  <c r="K186" i="2"/>
  <c r="C186" i="2"/>
  <c r="S136" i="2"/>
  <c r="K136" i="2"/>
  <c r="C136" i="2"/>
  <c r="S14" i="2"/>
  <c r="K14" i="2"/>
  <c r="C14" i="2"/>
  <c r="S170" i="2"/>
  <c r="K170" i="2"/>
  <c r="D201" i="2"/>
  <c r="L96" i="2"/>
  <c r="T193" i="2"/>
  <c r="D118" i="2"/>
  <c r="L165" i="2"/>
  <c r="Y80" i="2"/>
  <c r="Q39" i="2"/>
  <c r="L116" i="2"/>
  <c r="M115" i="2"/>
  <c r="T50" i="2"/>
  <c r="J50" i="2"/>
  <c r="Z10" i="2"/>
  <c r="R10" i="2"/>
  <c r="J10" i="2"/>
  <c r="Z176" i="2"/>
  <c r="R176" i="2"/>
  <c r="J176" i="2"/>
  <c r="Z221" i="2"/>
  <c r="R221" i="2"/>
  <c r="J221" i="2"/>
  <c r="Z148" i="2"/>
  <c r="R148" i="2"/>
  <c r="J148" i="2"/>
  <c r="Z20" i="2"/>
  <c r="R20" i="2"/>
  <c r="J20" i="2"/>
  <c r="Z99" i="2"/>
  <c r="R99" i="2"/>
  <c r="J99" i="2"/>
  <c r="Z77" i="2"/>
  <c r="R77" i="2"/>
  <c r="J77" i="2"/>
  <c r="Z228" i="2"/>
  <c r="R228" i="2"/>
  <c r="J228" i="2"/>
  <c r="Z55" i="2"/>
  <c r="R55" i="2"/>
  <c r="J55" i="2"/>
  <c r="Z132" i="2"/>
  <c r="R132" i="2"/>
  <c r="J132" i="2"/>
  <c r="Z84" i="2"/>
  <c r="R84" i="2"/>
  <c r="J84" i="2"/>
  <c r="Z251" i="2"/>
  <c r="R251" i="2"/>
  <c r="J251" i="2"/>
  <c r="Z275" i="2"/>
  <c r="R275" i="2"/>
  <c r="J275" i="2"/>
  <c r="Z142" i="2"/>
  <c r="R142" i="2"/>
  <c r="J142" i="2"/>
  <c r="Z75" i="2"/>
  <c r="R75" i="2"/>
  <c r="J75" i="2"/>
  <c r="Z166" i="2"/>
  <c r="R166" i="2"/>
  <c r="J166" i="2"/>
  <c r="Z82" i="2"/>
  <c r="R82" i="2"/>
  <c r="J82" i="2"/>
  <c r="Z81" i="2"/>
  <c r="R81" i="2"/>
  <c r="J81" i="2"/>
  <c r="Z248" i="2"/>
  <c r="R248" i="2"/>
  <c r="J248" i="2"/>
  <c r="Z152" i="2"/>
  <c r="R152" i="2"/>
  <c r="J152" i="2"/>
  <c r="Z186" i="2"/>
  <c r="R186" i="2"/>
  <c r="J186" i="2"/>
  <c r="Z136" i="2"/>
  <c r="R136" i="2"/>
  <c r="J136" i="2"/>
  <c r="Z14" i="2"/>
  <c r="R14" i="2"/>
  <c r="J14" i="2"/>
  <c r="Z170" i="2"/>
  <c r="R170" i="2"/>
  <c r="J170" i="2"/>
  <c r="Z67" i="2"/>
  <c r="R67" i="2"/>
  <c r="T137" i="2"/>
  <c r="D96" i="2"/>
  <c r="L193" i="2"/>
  <c r="T153" i="2"/>
  <c r="D165" i="2"/>
  <c r="T80" i="2"/>
  <c r="L39" i="2"/>
  <c r="I116" i="2"/>
  <c r="L115" i="2"/>
  <c r="Q50" i="2"/>
  <c r="I50" i="2"/>
  <c r="Y10" i="2"/>
  <c r="Q10" i="2"/>
  <c r="I10" i="2"/>
  <c r="Y176" i="2"/>
  <c r="Q176" i="2"/>
  <c r="I176" i="2"/>
  <c r="Y221" i="2"/>
  <c r="Q221" i="2"/>
  <c r="I221" i="2"/>
  <c r="Y148" i="2"/>
  <c r="Q148" i="2"/>
  <c r="I148" i="2"/>
  <c r="Y20" i="2"/>
  <c r="Q20" i="2"/>
  <c r="I20" i="2"/>
  <c r="Y99" i="2"/>
  <c r="Q99" i="2"/>
  <c r="I99" i="2"/>
  <c r="Y77" i="2"/>
  <c r="Q77" i="2"/>
  <c r="I77" i="2"/>
  <c r="Y228" i="2"/>
  <c r="Q228" i="2"/>
  <c r="I228" i="2"/>
  <c r="Y55" i="2"/>
  <c r="Q55" i="2"/>
  <c r="I55" i="2"/>
  <c r="Y132" i="2"/>
  <c r="Q132" i="2"/>
  <c r="I132" i="2"/>
  <c r="Y84" i="2"/>
  <c r="Q84" i="2"/>
  <c r="I84" i="2"/>
  <c r="Y251" i="2"/>
  <c r="Q251" i="2"/>
  <c r="I251" i="2"/>
  <c r="Y275" i="2"/>
  <c r="Q275" i="2"/>
  <c r="I275" i="2"/>
  <c r="Y142" i="2"/>
  <c r="Q142" i="2"/>
  <c r="I142" i="2"/>
  <c r="Y75" i="2"/>
  <c r="Q75" i="2"/>
  <c r="I75" i="2"/>
  <c r="Y166" i="2"/>
  <c r="Q166" i="2"/>
  <c r="I166" i="2"/>
  <c r="Y82" i="2"/>
  <c r="Q82" i="2"/>
  <c r="I82" i="2"/>
  <c r="Y81" i="2"/>
  <c r="Q81" i="2"/>
  <c r="I81" i="2"/>
  <c r="Y248" i="2"/>
  <c r="Q248" i="2"/>
  <c r="I248" i="2"/>
  <c r="Y152" i="2"/>
  <c r="Q152" i="2"/>
  <c r="I152" i="2"/>
  <c r="Y186" i="2"/>
  <c r="Q186" i="2"/>
  <c r="I186" i="2"/>
  <c r="Y136" i="2"/>
  <c r="Q136" i="2"/>
  <c r="I136" i="2"/>
  <c r="Y14" i="2"/>
  <c r="Q14" i="2"/>
  <c r="I14" i="2"/>
  <c r="Y170" i="2"/>
  <c r="Q170" i="2"/>
  <c r="I170" i="2"/>
  <c r="Y67" i="2"/>
  <c r="L137" i="2"/>
  <c r="I115" i="2"/>
  <c r="H176" i="2"/>
  <c r="P20" i="2"/>
  <c r="X228" i="2"/>
  <c r="H132" i="2"/>
  <c r="P275" i="2"/>
  <c r="X166" i="2"/>
  <c r="H81" i="2"/>
  <c r="P186" i="2"/>
  <c r="X170" i="2"/>
  <c r="T67" i="2"/>
  <c r="J67" i="2"/>
  <c r="Z232" i="2"/>
  <c r="R232" i="2"/>
  <c r="J232" i="2"/>
  <c r="Z126" i="2"/>
  <c r="R126" i="2"/>
  <c r="J126" i="2"/>
  <c r="Z188" i="2"/>
  <c r="R188" i="2"/>
  <c r="J188" i="2"/>
  <c r="Z151" i="2"/>
  <c r="R151" i="2"/>
  <c r="J151" i="2"/>
  <c r="Z28" i="2"/>
  <c r="R28" i="2"/>
  <c r="J28" i="2"/>
  <c r="Z241" i="2"/>
  <c r="R241" i="2"/>
  <c r="J241" i="2"/>
  <c r="Z71" i="2"/>
  <c r="R71" i="2"/>
  <c r="J71" i="2"/>
  <c r="Z21" i="2"/>
  <c r="R21" i="2"/>
  <c r="J21" i="2"/>
  <c r="Z9" i="2"/>
  <c r="R9" i="2"/>
  <c r="J9" i="2"/>
  <c r="Z181" i="2"/>
  <c r="R181" i="2"/>
  <c r="J181" i="2"/>
  <c r="Z214" i="2"/>
  <c r="R214" i="2"/>
  <c r="J214" i="2"/>
  <c r="Z130" i="2"/>
  <c r="R130" i="2"/>
  <c r="J130" i="2"/>
  <c r="Z62" i="2"/>
  <c r="R62" i="2"/>
  <c r="J62" i="2"/>
  <c r="Z33" i="2"/>
  <c r="R33" i="2"/>
  <c r="J33" i="2"/>
  <c r="Z26" i="2"/>
  <c r="R26" i="2"/>
  <c r="J26" i="2"/>
  <c r="Z74" i="2"/>
  <c r="R74" i="2"/>
  <c r="J74" i="2"/>
  <c r="Z169" i="2"/>
  <c r="R169" i="2"/>
  <c r="J169" i="2"/>
  <c r="Z90" i="2"/>
  <c r="R90" i="2"/>
  <c r="J90" i="2"/>
  <c r="Z86" i="2"/>
  <c r="R86" i="2"/>
  <c r="J86" i="2"/>
  <c r="Z13" i="2"/>
  <c r="R13" i="2"/>
  <c r="J13" i="2"/>
  <c r="Z54" i="2"/>
  <c r="R54" i="2"/>
  <c r="J54" i="2"/>
  <c r="Z200" i="2"/>
  <c r="R200" i="2"/>
  <c r="J200" i="2"/>
  <c r="Z250" i="2"/>
  <c r="R250" i="2"/>
  <c r="J250" i="2"/>
  <c r="Z30" i="2"/>
  <c r="T114" i="2"/>
  <c r="P50" i="2"/>
  <c r="X221" i="2"/>
  <c r="H20" i="2"/>
  <c r="P228" i="2"/>
  <c r="X84" i="2"/>
  <c r="H275" i="2"/>
  <c r="P166" i="2"/>
  <c r="X248" i="2"/>
  <c r="H186" i="2"/>
  <c r="P170" i="2"/>
  <c r="S67" i="2"/>
  <c r="I67" i="2"/>
  <c r="Y232" i="2"/>
  <c r="Q232" i="2"/>
  <c r="I232" i="2"/>
  <c r="Y126" i="2"/>
  <c r="Q126" i="2"/>
  <c r="I126" i="2"/>
  <c r="Y188" i="2"/>
  <c r="Q188" i="2"/>
  <c r="I188" i="2"/>
  <c r="Y151" i="2"/>
  <c r="Q151" i="2"/>
  <c r="I151" i="2"/>
  <c r="Y28" i="2"/>
  <c r="Q28" i="2"/>
  <c r="I28" i="2"/>
  <c r="Y241" i="2"/>
  <c r="Q241" i="2"/>
  <c r="I241" i="2"/>
  <c r="Y71" i="2"/>
  <c r="Q71" i="2"/>
  <c r="I71" i="2"/>
  <c r="Y21" i="2"/>
  <c r="Q21" i="2"/>
  <c r="I21" i="2"/>
  <c r="Y9" i="2"/>
  <c r="Q9" i="2"/>
  <c r="I9" i="2"/>
  <c r="Y181" i="2"/>
  <c r="Q181" i="2"/>
  <c r="I181" i="2"/>
  <c r="Y214" i="2"/>
  <c r="Q214" i="2"/>
  <c r="I214" i="2"/>
  <c r="Y130" i="2"/>
  <c r="Q130" i="2"/>
  <c r="I130" i="2"/>
  <c r="Y62" i="2"/>
  <c r="Q62" i="2"/>
  <c r="I62" i="2"/>
  <c r="Y33" i="2"/>
  <c r="Q33" i="2"/>
  <c r="I33" i="2"/>
  <c r="Y26" i="2"/>
  <c r="Q26" i="2"/>
  <c r="I26" i="2"/>
  <c r="Y74" i="2"/>
  <c r="Q74" i="2"/>
  <c r="I74" i="2"/>
  <c r="Y169" i="2"/>
  <c r="Q169" i="2"/>
  <c r="I169" i="2"/>
  <c r="Y90" i="2"/>
  <c r="Q90" i="2"/>
  <c r="I90" i="2"/>
  <c r="Y86" i="2"/>
  <c r="Q86" i="2"/>
  <c r="I86" i="2"/>
  <c r="Y13" i="2"/>
  <c r="Q13" i="2"/>
  <c r="I13" i="2"/>
  <c r="Y54" i="2"/>
  <c r="Q54" i="2"/>
  <c r="I54" i="2"/>
  <c r="Y200" i="2"/>
  <c r="Q200" i="2"/>
  <c r="I200" i="2"/>
  <c r="Y250" i="2"/>
  <c r="Q250" i="2"/>
  <c r="I250" i="2"/>
  <c r="Y30" i="2"/>
  <c r="Q30" i="2"/>
  <c r="I30" i="2"/>
  <c r="Y244" i="2"/>
  <c r="D193" i="2"/>
  <c r="H50" i="2"/>
  <c r="P221" i="2"/>
  <c r="X99" i="2"/>
  <c r="H228" i="2"/>
  <c r="P84" i="2"/>
  <c r="X142" i="2"/>
  <c r="H166" i="2"/>
  <c r="P248" i="2"/>
  <c r="X136" i="2"/>
  <c r="H170" i="2"/>
  <c r="Q67" i="2"/>
  <c r="H67" i="2"/>
  <c r="X232" i="2"/>
  <c r="P232" i="2"/>
  <c r="H232" i="2"/>
  <c r="X126" i="2"/>
  <c r="P126" i="2"/>
  <c r="H126" i="2"/>
  <c r="X188" i="2"/>
  <c r="P188" i="2"/>
  <c r="H188" i="2"/>
  <c r="X151" i="2"/>
  <c r="P151" i="2"/>
  <c r="H151" i="2"/>
  <c r="X28" i="2"/>
  <c r="P28" i="2"/>
  <c r="H28" i="2"/>
  <c r="X241" i="2"/>
  <c r="P241" i="2"/>
  <c r="H241" i="2"/>
  <c r="X71" i="2"/>
  <c r="P71" i="2"/>
  <c r="H71" i="2"/>
  <c r="X21" i="2"/>
  <c r="P21" i="2"/>
  <c r="H21" i="2"/>
  <c r="X9" i="2"/>
  <c r="P9" i="2"/>
  <c r="H9" i="2"/>
  <c r="X181" i="2"/>
  <c r="P181" i="2"/>
  <c r="H181" i="2"/>
  <c r="X214" i="2"/>
  <c r="P214" i="2"/>
  <c r="H214" i="2"/>
  <c r="X130" i="2"/>
  <c r="P130" i="2"/>
  <c r="H130" i="2"/>
  <c r="X62" i="2"/>
  <c r="P62" i="2"/>
  <c r="H62" i="2"/>
  <c r="X33" i="2"/>
  <c r="P33" i="2"/>
  <c r="H33" i="2"/>
  <c r="X26" i="2"/>
  <c r="P26" i="2"/>
  <c r="H26" i="2"/>
  <c r="X74" i="2"/>
  <c r="P74" i="2"/>
  <c r="H74" i="2"/>
  <c r="X169" i="2"/>
  <c r="P169" i="2"/>
  <c r="H169" i="2"/>
  <c r="X90" i="2"/>
  <c r="P90" i="2"/>
  <c r="H90" i="2"/>
  <c r="X86" i="2"/>
  <c r="P86" i="2"/>
  <c r="H86" i="2"/>
  <c r="X13" i="2"/>
  <c r="P13" i="2"/>
  <c r="H13" i="2"/>
  <c r="X54" i="2"/>
  <c r="P54" i="2"/>
  <c r="H54" i="2"/>
  <c r="X200" i="2"/>
  <c r="P200" i="2"/>
  <c r="H200" i="2"/>
  <c r="X250" i="2"/>
  <c r="P250" i="2"/>
  <c r="H250" i="2"/>
  <c r="X30" i="2"/>
  <c r="P30" i="2"/>
  <c r="H30" i="2"/>
  <c r="X244" i="2"/>
  <c r="L153" i="2"/>
  <c r="X10" i="2"/>
  <c r="H221" i="2"/>
  <c r="P99" i="2"/>
  <c r="X55" i="2"/>
  <c r="H84" i="2"/>
  <c r="P142" i="2"/>
  <c r="X82" i="2"/>
  <c r="H248" i="2"/>
  <c r="P136" i="2"/>
  <c r="G170" i="2"/>
  <c r="P67" i="2"/>
  <c r="G67" i="2"/>
  <c r="W232" i="2"/>
  <c r="O232" i="2"/>
  <c r="G232" i="2"/>
  <c r="W126" i="2"/>
  <c r="O126" i="2"/>
  <c r="G126" i="2"/>
  <c r="W188" i="2"/>
  <c r="O188" i="2"/>
  <c r="G188" i="2"/>
  <c r="W151" i="2"/>
  <c r="O151" i="2"/>
  <c r="G151" i="2"/>
  <c r="W28" i="2"/>
  <c r="O28" i="2"/>
  <c r="G28" i="2"/>
  <c r="W241" i="2"/>
  <c r="O241" i="2"/>
  <c r="G241" i="2"/>
  <c r="W71" i="2"/>
  <c r="O71" i="2"/>
  <c r="G71" i="2"/>
  <c r="W21" i="2"/>
  <c r="O21" i="2"/>
  <c r="G21" i="2"/>
  <c r="W9" i="2"/>
  <c r="O9" i="2"/>
  <c r="G9" i="2"/>
  <c r="W181" i="2"/>
  <c r="O181" i="2"/>
  <c r="G181" i="2"/>
  <c r="W214" i="2"/>
  <c r="O214" i="2"/>
  <c r="G214" i="2"/>
  <c r="W130" i="2"/>
  <c r="O130" i="2"/>
  <c r="G130" i="2"/>
  <c r="W62" i="2"/>
  <c r="O62" i="2"/>
  <c r="G62" i="2"/>
  <c r="W33" i="2"/>
  <c r="O33" i="2"/>
  <c r="G33" i="2"/>
  <c r="W26" i="2"/>
  <c r="O26" i="2"/>
  <c r="G26" i="2"/>
  <c r="W74" i="2"/>
  <c r="O74" i="2"/>
  <c r="G74" i="2"/>
  <c r="W169" i="2"/>
  <c r="O169" i="2"/>
  <c r="G169" i="2"/>
  <c r="W90" i="2"/>
  <c r="O90" i="2"/>
  <c r="G90" i="2"/>
  <c r="W86" i="2"/>
  <c r="O86" i="2"/>
  <c r="G86" i="2"/>
  <c r="W13" i="2"/>
  <c r="O13" i="2"/>
  <c r="G13" i="2"/>
  <c r="W54" i="2"/>
  <c r="O54" i="2"/>
  <c r="G54" i="2"/>
  <c r="W200" i="2"/>
  <c r="O200" i="2"/>
  <c r="G200" i="2"/>
  <c r="W250" i="2"/>
  <c r="O250" i="2"/>
  <c r="G250" i="2"/>
  <c r="W30" i="2"/>
  <c r="O30" i="2"/>
  <c r="Y140" i="2"/>
  <c r="P10" i="2"/>
  <c r="X148" i="2"/>
  <c r="H99" i="2"/>
  <c r="P55" i="2"/>
  <c r="X251" i="2"/>
  <c r="H142" i="2"/>
  <c r="P82" i="2"/>
  <c r="X152" i="2"/>
  <c r="H136" i="2"/>
  <c r="D170" i="2"/>
  <c r="O67" i="2"/>
  <c r="F67" i="2"/>
  <c r="V232" i="2"/>
  <c r="N232" i="2"/>
  <c r="F232" i="2"/>
  <c r="V126" i="2"/>
  <c r="N126" i="2"/>
  <c r="F126" i="2"/>
  <c r="V188" i="2"/>
  <c r="N188" i="2"/>
  <c r="F188" i="2"/>
  <c r="V151" i="2"/>
  <c r="N151" i="2"/>
  <c r="F151" i="2"/>
  <c r="V28" i="2"/>
  <c r="N28" i="2"/>
  <c r="F28" i="2"/>
  <c r="V241" i="2"/>
  <c r="N241" i="2"/>
  <c r="F241" i="2"/>
  <c r="V71" i="2"/>
  <c r="N71" i="2"/>
  <c r="F71" i="2"/>
  <c r="V21" i="2"/>
  <c r="N21" i="2"/>
  <c r="F21" i="2"/>
  <c r="V9" i="2"/>
  <c r="N9" i="2"/>
  <c r="F9" i="2"/>
  <c r="V181" i="2"/>
  <c r="N181" i="2"/>
  <c r="F181" i="2"/>
  <c r="V214" i="2"/>
  <c r="N214" i="2"/>
  <c r="F214" i="2"/>
  <c r="V130" i="2"/>
  <c r="N130" i="2"/>
  <c r="F130" i="2"/>
  <c r="V62" i="2"/>
  <c r="N62" i="2"/>
  <c r="F62" i="2"/>
  <c r="V33" i="2"/>
  <c r="N33" i="2"/>
  <c r="F33" i="2"/>
  <c r="V26" i="2"/>
  <c r="N26" i="2"/>
  <c r="F26" i="2"/>
  <c r="V74" i="2"/>
  <c r="N74" i="2"/>
  <c r="F74" i="2"/>
  <c r="V169" i="2"/>
  <c r="N169" i="2"/>
  <c r="F169" i="2"/>
  <c r="V90" i="2"/>
  <c r="N90" i="2"/>
  <c r="F90" i="2"/>
  <c r="V86" i="2"/>
  <c r="N86" i="2"/>
  <c r="F86" i="2"/>
  <c r="V13" i="2"/>
  <c r="N13" i="2"/>
  <c r="F13" i="2"/>
  <c r="V54" i="2"/>
  <c r="N54" i="2"/>
  <c r="F54" i="2"/>
  <c r="V200" i="2"/>
  <c r="N200" i="2"/>
  <c r="F200" i="2"/>
  <c r="V250" i="2"/>
  <c r="N250" i="2"/>
  <c r="F250" i="2"/>
  <c r="Q80" i="2"/>
  <c r="H10" i="2"/>
  <c r="P148" i="2"/>
  <c r="X77" i="2"/>
  <c r="H55" i="2"/>
  <c r="P251" i="2"/>
  <c r="X75" i="2"/>
  <c r="H82" i="2"/>
  <c r="P152" i="2"/>
  <c r="X14" i="2"/>
  <c r="C170" i="2"/>
  <c r="M67" i="2"/>
  <c r="E67" i="2"/>
  <c r="U232" i="2"/>
  <c r="M232" i="2"/>
  <c r="E232" i="2"/>
  <c r="U126" i="2"/>
  <c r="M126" i="2"/>
  <c r="E126" i="2"/>
  <c r="U188" i="2"/>
  <c r="M188" i="2"/>
  <c r="E188" i="2"/>
  <c r="U151" i="2"/>
  <c r="M151" i="2"/>
  <c r="E151" i="2"/>
  <c r="U28" i="2"/>
  <c r="M28" i="2"/>
  <c r="E28" i="2"/>
  <c r="U241" i="2"/>
  <c r="M241" i="2"/>
  <c r="E241" i="2"/>
  <c r="U71" i="2"/>
  <c r="M71" i="2"/>
  <c r="E71" i="2"/>
  <c r="U21" i="2"/>
  <c r="M21" i="2"/>
  <c r="E21" i="2"/>
  <c r="U9" i="2"/>
  <c r="M9" i="2"/>
  <c r="E9" i="2"/>
  <c r="U181" i="2"/>
  <c r="M181" i="2"/>
  <c r="E181" i="2"/>
  <c r="U214" i="2"/>
  <c r="M214" i="2"/>
  <c r="E214" i="2"/>
  <c r="U130" i="2"/>
  <c r="M130" i="2"/>
  <c r="E130" i="2"/>
  <c r="U62" i="2"/>
  <c r="M62" i="2"/>
  <c r="E62" i="2"/>
  <c r="U33" i="2"/>
  <c r="M33" i="2"/>
  <c r="E33" i="2"/>
  <c r="U26" i="2"/>
  <c r="M26" i="2"/>
  <c r="E26" i="2"/>
  <c r="U74" i="2"/>
  <c r="M74" i="2"/>
  <c r="E74" i="2"/>
  <c r="U169" i="2"/>
  <c r="M169" i="2"/>
  <c r="E169" i="2"/>
  <c r="U90" i="2"/>
  <c r="M90" i="2"/>
  <c r="E90" i="2"/>
  <c r="U86" i="2"/>
  <c r="M86" i="2"/>
  <c r="E86" i="2"/>
  <c r="U13" i="2"/>
  <c r="M13" i="2"/>
  <c r="E13" i="2"/>
  <c r="U54" i="2"/>
  <c r="M54" i="2"/>
  <c r="E54" i="2"/>
  <c r="U200" i="2"/>
  <c r="M200" i="2"/>
  <c r="E200" i="2"/>
  <c r="U250" i="2"/>
  <c r="M250" i="2"/>
  <c r="E250" i="2"/>
  <c r="U30" i="2"/>
  <c r="M30" i="2"/>
  <c r="E30" i="2"/>
  <c r="U244" i="2"/>
  <c r="M244" i="2"/>
  <c r="E244" i="2"/>
  <c r="I39" i="2"/>
  <c r="X176" i="2"/>
  <c r="H148" i="2"/>
  <c r="P77" i="2"/>
  <c r="X132" i="2"/>
  <c r="H251" i="2"/>
  <c r="P75" i="2"/>
  <c r="X81" i="2"/>
  <c r="H152" i="2"/>
  <c r="P14" i="2"/>
  <c r="X67" i="2"/>
  <c r="L67" i="2"/>
  <c r="D67" i="2"/>
  <c r="T232" i="2"/>
  <c r="L232" i="2"/>
  <c r="D232" i="2"/>
  <c r="T126" i="2"/>
  <c r="L126" i="2"/>
  <c r="D126" i="2"/>
  <c r="T188" i="2"/>
  <c r="L188" i="2"/>
  <c r="D188" i="2"/>
  <c r="T151" i="2"/>
  <c r="L151" i="2"/>
  <c r="D151" i="2"/>
  <c r="T28" i="2"/>
  <c r="L28" i="2"/>
  <c r="D28" i="2"/>
  <c r="T241" i="2"/>
  <c r="L241" i="2"/>
  <c r="D241" i="2"/>
  <c r="T71" i="2"/>
  <c r="L71" i="2"/>
  <c r="D71" i="2"/>
  <c r="T21" i="2"/>
  <c r="L21" i="2"/>
  <c r="D21" i="2"/>
  <c r="T9" i="2"/>
  <c r="L9" i="2"/>
  <c r="D9" i="2"/>
  <c r="T181" i="2"/>
  <c r="L181" i="2"/>
  <c r="D181" i="2"/>
  <c r="T214" i="2"/>
  <c r="L214" i="2"/>
  <c r="D214" i="2"/>
  <c r="T130" i="2"/>
  <c r="L130" i="2"/>
  <c r="D130" i="2"/>
  <c r="T62" i="2"/>
  <c r="L62" i="2"/>
  <c r="D62" i="2"/>
  <c r="T33" i="2"/>
  <c r="L33" i="2"/>
  <c r="D33" i="2"/>
  <c r="T26" i="2"/>
  <c r="L26" i="2"/>
  <c r="D26" i="2"/>
  <c r="T74" i="2"/>
  <c r="L74" i="2"/>
  <c r="D74" i="2"/>
  <c r="T169" i="2"/>
  <c r="L169" i="2"/>
  <c r="D169" i="2"/>
  <c r="T90" i="2"/>
  <c r="L90" i="2"/>
  <c r="D90" i="2"/>
  <c r="T86" i="2"/>
  <c r="L86" i="2"/>
  <c r="D86" i="2"/>
  <c r="T13" i="2"/>
  <c r="L13" i="2"/>
  <c r="D13" i="2"/>
  <c r="T54" i="2"/>
  <c r="L54" i="2"/>
  <c r="D54" i="2"/>
  <c r="T200" i="2"/>
  <c r="L200" i="2"/>
  <c r="D200" i="2"/>
  <c r="T250" i="2"/>
  <c r="L250" i="2"/>
  <c r="D250" i="2"/>
  <c r="T30" i="2"/>
  <c r="L30" i="2"/>
  <c r="D30" i="2"/>
  <c r="E116" i="2"/>
  <c r="X186" i="2"/>
  <c r="S126" i="2"/>
  <c r="C151" i="2"/>
  <c r="K71" i="2"/>
  <c r="S181" i="2"/>
  <c r="C130" i="2"/>
  <c r="K26" i="2"/>
  <c r="S90" i="2"/>
  <c r="C13" i="2"/>
  <c r="K250" i="2"/>
  <c r="G30" i="2"/>
  <c r="R244" i="2"/>
  <c r="I244" i="2"/>
  <c r="X161" i="2"/>
  <c r="P161" i="2"/>
  <c r="H161" i="2"/>
  <c r="X173" i="2"/>
  <c r="P173" i="2"/>
  <c r="H173" i="2"/>
  <c r="X157" i="2"/>
  <c r="P157" i="2"/>
  <c r="H157" i="2"/>
  <c r="X168" i="2"/>
  <c r="P168" i="2"/>
  <c r="H168" i="2"/>
  <c r="X134" i="2"/>
  <c r="P134" i="2"/>
  <c r="H134" i="2"/>
  <c r="X65" i="2"/>
  <c r="P65" i="2"/>
  <c r="H65" i="2"/>
  <c r="X43" i="2"/>
  <c r="P43" i="2"/>
  <c r="H43" i="2"/>
  <c r="X91" i="2"/>
  <c r="P91" i="2"/>
  <c r="H91" i="2"/>
  <c r="X24" i="2"/>
  <c r="P24" i="2"/>
  <c r="H24" i="2"/>
  <c r="X216" i="2"/>
  <c r="P216" i="2"/>
  <c r="H216" i="2"/>
  <c r="X22" i="2"/>
  <c r="P22" i="2"/>
  <c r="H22" i="2"/>
  <c r="X240" i="2"/>
  <c r="P240" i="2"/>
  <c r="H240" i="2"/>
  <c r="X46" i="2"/>
  <c r="P46" i="2"/>
  <c r="H46" i="2"/>
  <c r="X44" i="2"/>
  <c r="P44" i="2"/>
  <c r="H44" i="2"/>
  <c r="X139" i="2"/>
  <c r="P139" i="2"/>
  <c r="H139" i="2"/>
  <c r="X94" i="2"/>
  <c r="P94" i="2"/>
  <c r="H94" i="2"/>
  <c r="X233" i="2"/>
  <c r="P233" i="2"/>
  <c r="H233" i="2"/>
  <c r="X163" i="2"/>
  <c r="P163" i="2"/>
  <c r="H163" i="2"/>
  <c r="X45" i="2"/>
  <c r="P45" i="2"/>
  <c r="H45" i="2"/>
  <c r="X37" i="2"/>
  <c r="P37" i="2"/>
  <c r="H37" i="2"/>
  <c r="X29" i="2"/>
  <c r="P29" i="2"/>
  <c r="H29" i="2"/>
  <c r="X260" i="2"/>
  <c r="P260" i="2"/>
  <c r="H260" i="2"/>
  <c r="X224" i="2"/>
  <c r="P224" i="2"/>
  <c r="H224" i="2"/>
  <c r="X64" i="2"/>
  <c r="P64" i="2"/>
  <c r="H64" i="2"/>
  <c r="P176" i="2"/>
  <c r="H14" i="2"/>
  <c r="K126" i="2"/>
  <c r="S28" i="2"/>
  <c r="C71" i="2"/>
  <c r="K181" i="2"/>
  <c r="S62" i="2"/>
  <c r="C26" i="2"/>
  <c r="K90" i="2"/>
  <c r="S54" i="2"/>
  <c r="C250" i="2"/>
  <c r="F30" i="2"/>
  <c r="Q244" i="2"/>
  <c r="H244" i="2"/>
  <c r="W161" i="2"/>
  <c r="O161" i="2"/>
  <c r="G161" i="2"/>
  <c r="W173" i="2"/>
  <c r="O173" i="2"/>
  <c r="G173" i="2"/>
  <c r="W157" i="2"/>
  <c r="O157" i="2"/>
  <c r="G157" i="2"/>
  <c r="W168" i="2"/>
  <c r="O168" i="2"/>
  <c r="G168" i="2"/>
  <c r="W134" i="2"/>
  <c r="O134" i="2"/>
  <c r="G134" i="2"/>
  <c r="W65" i="2"/>
  <c r="O65" i="2"/>
  <c r="G65" i="2"/>
  <c r="W43" i="2"/>
  <c r="O43" i="2"/>
  <c r="G43" i="2"/>
  <c r="W91" i="2"/>
  <c r="O91" i="2"/>
  <c r="G91" i="2"/>
  <c r="W24" i="2"/>
  <c r="O24" i="2"/>
  <c r="G24" i="2"/>
  <c r="W216" i="2"/>
  <c r="O216" i="2"/>
  <c r="G216" i="2"/>
  <c r="W22" i="2"/>
  <c r="O22" i="2"/>
  <c r="G22" i="2"/>
  <c r="W240" i="2"/>
  <c r="O240" i="2"/>
  <c r="G240" i="2"/>
  <c r="W46" i="2"/>
  <c r="O46" i="2"/>
  <c r="G46" i="2"/>
  <c r="W44" i="2"/>
  <c r="O44" i="2"/>
  <c r="G44" i="2"/>
  <c r="W139" i="2"/>
  <c r="O139" i="2"/>
  <c r="G139" i="2"/>
  <c r="W94" i="2"/>
  <c r="O94" i="2"/>
  <c r="G94" i="2"/>
  <c r="W233" i="2"/>
  <c r="O233" i="2"/>
  <c r="G233" i="2"/>
  <c r="W163" i="2"/>
  <c r="O163" i="2"/>
  <c r="G163" i="2"/>
  <c r="W45" i="2"/>
  <c r="O45" i="2"/>
  <c r="G45" i="2"/>
  <c r="W37" i="2"/>
  <c r="O37" i="2"/>
  <c r="G37" i="2"/>
  <c r="W29" i="2"/>
  <c r="O29" i="2"/>
  <c r="G29" i="2"/>
  <c r="W260" i="2"/>
  <c r="O260" i="2"/>
  <c r="G260" i="2"/>
  <c r="W224" i="2"/>
  <c r="O224" i="2"/>
  <c r="G224" i="2"/>
  <c r="W64" i="2"/>
  <c r="O64" i="2"/>
  <c r="G64" i="2"/>
  <c r="X20" i="2"/>
  <c r="W67" i="2"/>
  <c r="C126" i="2"/>
  <c r="K28" i="2"/>
  <c r="S21" i="2"/>
  <c r="C181" i="2"/>
  <c r="K62" i="2"/>
  <c r="S74" i="2"/>
  <c r="C90" i="2"/>
  <c r="K54" i="2"/>
  <c r="V30" i="2"/>
  <c r="C30" i="2"/>
  <c r="P244" i="2"/>
  <c r="G244" i="2"/>
  <c r="V161" i="2"/>
  <c r="N161" i="2"/>
  <c r="F161" i="2"/>
  <c r="V173" i="2"/>
  <c r="N173" i="2"/>
  <c r="F173" i="2"/>
  <c r="V157" i="2"/>
  <c r="N157" i="2"/>
  <c r="F157" i="2"/>
  <c r="V168" i="2"/>
  <c r="N168" i="2"/>
  <c r="F168" i="2"/>
  <c r="V134" i="2"/>
  <c r="N134" i="2"/>
  <c r="F134" i="2"/>
  <c r="V65" i="2"/>
  <c r="N65" i="2"/>
  <c r="F65" i="2"/>
  <c r="V43" i="2"/>
  <c r="N43" i="2"/>
  <c r="F43" i="2"/>
  <c r="V91" i="2"/>
  <c r="N91" i="2"/>
  <c r="F91" i="2"/>
  <c r="V24" i="2"/>
  <c r="N24" i="2"/>
  <c r="F24" i="2"/>
  <c r="V216" i="2"/>
  <c r="N216" i="2"/>
  <c r="F216" i="2"/>
  <c r="V22" i="2"/>
  <c r="N22" i="2"/>
  <c r="F22" i="2"/>
  <c r="V240" i="2"/>
  <c r="N240" i="2"/>
  <c r="F240" i="2"/>
  <c r="V46" i="2"/>
  <c r="N46" i="2"/>
  <c r="F46" i="2"/>
  <c r="V44" i="2"/>
  <c r="N44" i="2"/>
  <c r="F44" i="2"/>
  <c r="V139" i="2"/>
  <c r="N139" i="2"/>
  <c r="F139" i="2"/>
  <c r="V94" i="2"/>
  <c r="N94" i="2"/>
  <c r="F94" i="2"/>
  <c r="V233" i="2"/>
  <c r="N233" i="2"/>
  <c r="F233" i="2"/>
  <c r="V163" i="2"/>
  <c r="N163" i="2"/>
  <c r="F163" i="2"/>
  <c r="V45" i="2"/>
  <c r="N45" i="2"/>
  <c r="F45" i="2"/>
  <c r="V37" i="2"/>
  <c r="N37" i="2"/>
  <c r="F37" i="2"/>
  <c r="V29" i="2"/>
  <c r="N29" i="2"/>
  <c r="F29" i="2"/>
  <c r="V260" i="2"/>
  <c r="N260" i="2"/>
  <c r="H77" i="2"/>
  <c r="K67" i="2"/>
  <c r="S188" i="2"/>
  <c r="C28" i="2"/>
  <c r="K21" i="2"/>
  <c r="S214" i="2"/>
  <c r="C62" i="2"/>
  <c r="K74" i="2"/>
  <c r="S86" i="2"/>
  <c r="C54" i="2"/>
  <c r="S30" i="2"/>
  <c r="Z244" i="2"/>
  <c r="O244" i="2"/>
  <c r="F244" i="2"/>
  <c r="U161" i="2"/>
  <c r="M161" i="2"/>
  <c r="E161" i="2"/>
  <c r="U173" i="2"/>
  <c r="M173" i="2"/>
  <c r="E173" i="2"/>
  <c r="U157" i="2"/>
  <c r="M157" i="2"/>
  <c r="E157" i="2"/>
  <c r="U168" i="2"/>
  <c r="M168" i="2"/>
  <c r="E168" i="2"/>
  <c r="U134" i="2"/>
  <c r="M134" i="2"/>
  <c r="E134" i="2"/>
  <c r="U65" i="2"/>
  <c r="M65" i="2"/>
  <c r="E65" i="2"/>
  <c r="U43" i="2"/>
  <c r="M43" i="2"/>
  <c r="E43" i="2"/>
  <c r="U91" i="2"/>
  <c r="M91" i="2"/>
  <c r="E91" i="2"/>
  <c r="U24" i="2"/>
  <c r="M24" i="2"/>
  <c r="E24" i="2"/>
  <c r="U216" i="2"/>
  <c r="M216" i="2"/>
  <c r="E216" i="2"/>
  <c r="U22" i="2"/>
  <c r="M22" i="2"/>
  <c r="E22" i="2"/>
  <c r="U240" i="2"/>
  <c r="M240" i="2"/>
  <c r="E240" i="2"/>
  <c r="U46" i="2"/>
  <c r="M46" i="2"/>
  <c r="E46" i="2"/>
  <c r="U44" i="2"/>
  <c r="M44" i="2"/>
  <c r="E44" i="2"/>
  <c r="U139" i="2"/>
  <c r="M139" i="2"/>
  <c r="E139" i="2"/>
  <c r="U94" i="2"/>
  <c r="M94" i="2"/>
  <c r="E94" i="2"/>
  <c r="U233" i="2"/>
  <c r="M233" i="2"/>
  <c r="E233" i="2"/>
  <c r="U163" i="2"/>
  <c r="M163" i="2"/>
  <c r="E163" i="2"/>
  <c r="U45" i="2"/>
  <c r="M45" i="2"/>
  <c r="E45" i="2"/>
  <c r="U37" i="2"/>
  <c r="M37" i="2"/>
  <c r="E37" i="2"/>
  <c r="U29" i="2"/>
  <c r="M29" i="2"/>
  <c r="E29" i="2"/>
  <c r="U260" i="2"/>
  <c r="M260" i="2"/>
  <c r="E260" i="2"/>
  <c r="U224" i="2"/>
  <c r="M224" i="2"/>
  <c r="E224" i="2"/>
  <c r="U64" i="2"/>
  <c r="P132" i="2"/>
  <c r="C67" i="2"/>
  <c r="K188" i="2"/>
  <c r="S241" i="2"/>
  <c r="C21" i="2"/>
  <c r="K214" i="2"/>
  <c r="S33" i="2"/>
  <c r="C74" i="2"/>
  <c r="K86" i="2"/>
  <c r="S200" i="2"/>
  <c r="R30" i="2"/>
  <c r="W244" i="2"/>
  <c r="N244" i="2"/>
  <c r="D244" i="2"/>
  <c r="T161" i="2"/>
  <c r="L161" i="2"/>
  <c r="D161" i="2"/>
  <c r="T173" i="2"/>
  <c r="L173" i="2"/>
  <c r="D173" i="2"/>
  <c r="T157" i="2"/>
  <c r="L157" i="2"/>
  <c r="D157" i="2"/>
  <c r="T168" i="2"/>
  <c r="L168" i="2"/>
  <c r="D168" i="2"/>
  <c r="T134" i="2"/>
  <c r="L134" i="2"/>
  <c r="D134" i="2"/>
  <c r="T65" i="2"/>
  <c r="L65" i="2"/>
  <c r="D65" i="2"/>
  <c r="T43" i="2"/>
  <c r="L43" i="2"/>
  <c r="D43" i="2"/>
  <c r="T91" i="2"/>
  <c r="L91" i="2"/>
  <c r="D91" i="2"/>
  <c r="T24" i="2"/>
  <c r="L24" i="2"/>
  <c r="D24" i="2"/>
  <c r="T216" i="2"/>
  <c r="L216" i="2"/>
  <c r="D216" i="2"/>
  <c r="T22" i="2"/>
  <c r="L22" i="2"/>
  <c r="D22" i="2"/>
  <c r="T240" i="2"/>
  <c r="L240" i="2"/>
  <c r="D240" i="2"/>
  <c r="T46" i="2"/>
  <c r="L46" i="2"/>
  <c r="D46" i="2"/>
  <c r="T44" i="2"/>
  <c r="L44" i="2"/>
  <c r="D44" i="2"/>
  <c r="T139" i="2"/>
  <c r="L139" i="2"/>
  <c r="D139" i="2"/>
  <c r="T94" i="2"/>
  <c r="L94" i="2"/>
  <c r="D94" i="2"/>
  <c r="T233" i="2"/>
  <c r="L233" i="2"/>
  <c r="D233" i="2"/>
  <c r="T163" i="2"/>
  <c r="L163" i="2"/>
  <c r="D163" i="2"/>
  <c r="T45" i="2"/>
  <c r="L45" i="2"/>
  <c r="D45" i="2"/>
  <c r="T37" i="2"/>
  <c r="L37" i="2"/>
  <c r="D37" i="2"/>
  <c r="T29" i="2"/>
  <c r="L29" i="2"/>
  <c r="D29" i="2"/>
  <c r="T260" i="2"/>
  <c r="L260" i="2"/>
  <c r="D260" i="2"/>
  <c r="T224" i="2"/>
  <c r="L224" i="2"/>
  <c r="D224" i="2"/>
  <c r="T64" i="2"/>
  <c r="L64" i="2"/>
  <c r="X275" i="2"/>
  <c r="S232" i="2"/>
  <c r="C188" i="2"/>
  <c r="K241" i="2"/>
  <c r="S9" i="2"/>
  <c r="C214" i="2"/>
  <c r="K33" i="2"/>
  <c r="S169" i="2"/>
  <c r="C86" i="2"/>
  <c r="K200" i="2"/>
  <c r="N30" i="2"/>
  <c r="V244" i="2"/>
  <c r="L244" i="2"/>
  <c r="C244" i="2"/>
  <c r="S161" i="2"/>
  <c r="K161" i="2"/>
  <c r="C161" i="2"/>
  <c r="S173" i="2"/>
  <c r="K173" i="2"/>
  <c r="C173" i="2"/>
  <c r="S157" i="2"/>
  <c r="K157" i="2"/>
  <c r="C157" i="2"/>
  <c r="S168" i="2"/>
  <c r="K168" i="2"/>
  <c r="C168" i="2"/>
  <c r="S134" i="2"/>
  <c r="K134" i="2"/>
  <c r="C134" i="2"/>
  <c r="S65" i="2"/>
  <c r="K65" i="2"/>
  <c r="C65" i="2"/>
  <c r="S43" i="2"/>
  <c r="K43" i="2"/>
  <c r="C43" i="2"/>
  <c r="S91" i="2"/>
  <c r="K91" i="2"/>
  <c r="C91" i="2"/>
  <c r="S24" i="2"/>
  <c r="K24" i="2"/>
  <c r="C24" i="2"/>
  <c r="S216" i="2"/>
  <c r="K216" i="2"/>
  <c r="C216" i="2"/>
  <c r="S22" i="2"/>
  <c r="K22" i="2"/>
  <c r="C22" i="2"/>
  <c r="S240" i="2"/>
  <c r="K240" i="2"/>
  <c r="C240" i="2"/>
  <c r="S46" i="2"/>
  <c r="K46" i="2"/>
  <c r="C46" i="2"/>
  <c r="S44" i="2"/>
  <c r="K44" i="2"/>
  <c r="C44" i="2"/>
  <c r="S139" i="2"/>
  <c r="K139" i="2"/>
  <c r="C139" i="2"/>
  <c r="S94" i="2"/>
  <c r="K94" i="2"/>
  <c r="C94" i="2"/>
  <c r="S233" i="2"/>
  <c r="K233" i="2"/>
  <c r="C233" i="2"/>
  <c r="S163" i="2"/>
  <c r="K163" i="2"/>
  <c r="C163" i="2"/>
  <c r="S45" i="2"/>
  <c r="K45" i="2"/>
  <c r="C45" i="2"/>
  <c r="S37" i="2"/>
  <c r="K37" i="2"/>
  <c r="C37" i="2"/>
  <c r="S29" i="2"/>
  <c r="K29" i="2"/>
  <c r="C29" i="2"/>
  <c r="S260" i="2"/>
  <c r="K260" i="2"/>
  <c r="C260" i="2"/>
  <c r="S224" i="2"/>
  <c r="K224" i="2"/>
  <c r="C224" i="2"/>
  <c r="S64" i="2"/>
  <c r="K64" i="2"/>
  <c r="C64" i="2"/>
  <c r="H75" i="2"/>
  <c r="K232" i="2"/>
  <c r="S151" i="2"/>
  <c r="C241" i="2"/>
  <c r="K9" i="2"/>
  <c r="S130" i="2"/>
  <c r="C33" i="2"/>
  <c r="K169" i="2"/>
  <c r="S13" i="2"/>
  <c r="C200" i="2"/>
  <c r="K30" i="2"/>
  <c r="T244" i="2"/>
  <c r="K244" i="2"/>
  <c r="Z161" i="2"/>
  <c r="R161" i="2"/>
  <c r="J161" i="2"/>
  <c r="Z173" i="2"/>
  <c r="R173" i="2"/>
  <c r="J173" i="2"/>
  <c r="Z157" i="2"/>
  <c r="R157" i="2"/>
  <c r="J157" i="2"/>
  <c r="Z168" i="2"/>
  <c r="R168" i="2"/>
  <c r="J168" i="2"/>
  <c r="Z134" i="2"/>
  <c r="R134" i="2"/>
  <c r="J134" i="2"/>
  <c r="Z65" i="2"/>
  <c r="R65" i="2"/>
  <c r="J65" i="2"/>
  <c r="Z43" i="2"/>
  <c r="R43" i="2"/>
  <c r="J43" i="2"/>
  <c r="Z91" i="2"/>
  <c r="R91" i="2"/>
  <c r="J91" i="2"/>
  <c r="Z24" i="2"/>
  <c r="R24" i="2"/>
  <c r="J24" i="2"/>
  <c r="Z216" i="2"/>
  <c r="R216" i="2"/>
  <c r="J216" i="2"/>
  <c r="Z22" i="2"/>
  <c r="R22" i="2"/>
  <c r="J22" i="2"/>
  <c r="Z240" i="2"/>
  <c r="R240" i="2"/>
  <c r="J240" i="2"/>
  <c r="Z46" i="2"/>
  <c r="R46" i="2"/>
  <c r="J46" i="2"/>
  <c r="Z44" i="2"/>
  <c r="R44" i="2"/>
  <c r="J44" i="2"/>
  <c r="Z139" i="2"/>
  <c r="R139" i="2"/>
  <c r="J139" i="2"/>
  <c r="Z94" i="2"/>
  <c r="R94" i="2"/>
  <c r="J94" i="2"/>
  <c r="Z233" i="2"/>
  <c r="R233" i="2"/>
  <c r="J233" i="2"/>
  <c r="Z163" i="2"/>
  <c r="R163" i="2"/>
  <c r="J163" i="2"/>
  <c r="Z45" i="2"/>
  <c r="R45" i="2"/>
  <c r="J45" i="2"/>
  <c r="Z37" i="2"/>
  <c r="R37" i="2"/>
  <c r="J37" i="2"/>
  <c r="Z29" i="2"/>
  <c r="R29" i="2"/>
  <c r="J29" i="2"/>
  <c r="Z260" i="2"/>
  <c r="R260" i="2"/>
  <c r="J260" i="2"/>
  <c r="P81" i="2"/>
  <c r="C232" i="2"/>
  <c r="K151" i="2"/>
  <c r="S71" i="2"/>
  <c r="C9" i="2"/>
  <c r="K130" i="2"/>
  <c r="S26" i="2"/>
  <c r="C169" i="2"/>
  <c r="K13" i="2"/>
  <c r="S250" i="2"/>
  <c r="J30" i="2"/>
  <c r="S244" i="2"/>
  <c r="J244" i="2"/>
  <c r="Y161" i="2"/>
  <c r="Q161" i="2"/>
  <c r="I161" i="2"/>
  <c r="Y173" i="2"/>
  <c r="Q173" i="2"/>
  <c r="I173" i="2"/>
  <c r="Y157" i="2"/>
  <c r="Q157" i="2"/>
  <c r="I157" i="2"/>
  <c r="Y168" i="2"/>
  <c r="Q168" i="2"/>
  <c r="I168" i="2"/>
  <c r="Y134" i="2"/>
  <c r="I43" i="2"/>
  <c r="Q216" i="2"/>
  <c r="Y46" i="2"/>
  <c r="I139" i="2"/>
  <c r="Q163" i="2"/>
  <c r="Y29" i="2"/>
  <c r="Y224" i="2"/>
  <c r="Z64" i="2"/>
  <c r="I64" i="2"/>
  <c r="V12" i="2"/>
  <c r="N12" i="2"/>
  <c r="F12" i="2"/>
  <c r="V52" i="2"/>
  <c r="N52" i="2"/>
  <c r="F52" i="2"/>
  <c r="V272" i="2"/>
  <c r="N272" i="2"/>
  <c r="F272" i="2"/>
  <c r="V190" i="2"/>
  <c r="N190" i="2"/>
  <c r="F190" i="2"/>
  <c r="V73" i="2"/>
  <c r="N73" i="2"/>
  <c r="F73" i="2"/>
  <c r="V76" i="2"/>
  <c r="N76" i="2"/>
  <c r="F76" i="2"/>
  <c r="V192" i="2"/>
  <c r="N192" i="2"/>
  <c r="F192" i="2"/>
  <c r="V257" i="2"/>
  <c r="N257" i="2"/>
  <c r="F257" i="2"/>
  <c r="V42" i="2"/>
  <c r="N42" i="2"/>
  <c r="F42" i="2"/>
  <c r="V5" i="2"/>
  <c r="N5" i="2"/>
  <c r="F5" i="2"/>
  <c r="V113" i="2"/>
  <c r="N113" i="2"/>
  <c r="F113" i="2"/>
  <c r="V199" i="2"/>
  <c r="N199" i="2"/>
  <c r="F199" i="2"/>
  <c r="V246" i="2"/>
  <c r="N246" i="2"/>
  <c r="F246" i="2"/>
  <c r="V133" i="2"/>
  <c r="N133" i="2"/>
  <c r="F133" i="2"/>
  <c r="V229" i="2"/>
  <c r="N229" i="2"/>
  <c r="F229" i="2"/>
  <c r="V155" i="2"/>
  <c r="N155" i="2"/>
  <c r="F155" i="2"/>
  <c r="V49" i="2"/>
  <c r="N49" i="2"/>
  <c r="F49" i="2"/>
  <c r="V48" i="2"/>
  <c r="N48" i="2"/>
  <c r="F48" i="2"/>
  <c r="V56" i="2"/>
  <c r="N56" i="2"/>
  <c r="F56" i="2"/>
  <c r="V98" i="2"/>
  <c r="N98" i="2"/>
  <c r="F98" i="2"/>
  <c r="V70" i="2"/>
  <c r="N70" i="2"/>
  <c r="F70" i="2"/>
  <c r="V222" i="2"/>
  <c r="N222" i="2"/>
  <c r="F222" i="2"/>
  <c r="V105" i="2"/>
  <c r="N105" i="2"/>
  <c r="F105" i="2"/>
  <c r="V32" i="2"/>
  <c r="N32" i="2"/>
  <c r="F32" i="2"/>
  <c r="V7" i="2"/>
  <c r="N7" i="2"/>
  <c r="F7" i="2"/>
  <c r="V57" i="2"/>
  <c r="N57" i="2"/>
  <c r="F57" i="2"/>
  <c r="V117" i="2"/>
  <c r="N117" i="2"/>
  <c r="F117" i="2"/>
  <c r="V125" i="2"/>
  <c r="N125" i="2"/>
  <c r="F125" i="2"/>
  <c r="V63" i="2"/>
  <c r="N63" i="2"/>
  <c r="F63" i="2"/>
  <c r="V175" i="2"/>
  <c r="N175" i="2"/>
  <c r="F175" i="2"/>
  <c r="V208" i="2"/>
  <c r="N208" i="2"/>
  <c r="F208" i="2"/>
  <c r="V47" i="2"/>
  <c r="N47" i="2"/>
  <c r="F47" i="2"/>
  <c r="V263" i="2"/>
  <c r="N263" i="2"/>
  <c r="F263" i="2"/>
  <c r="V107" i="2"/>
  <c r="N107" i="2"/>
  <c r="F107" i="2"/>
  <c r="V198" i="2"/>
  <c r="N198" i="2"/>
  <c r="F198" i="2"/>
  <c r="V270" i="2"/>
  <c r="N270" i="2"/>
  <c r="F270" i="2"/>
  <c r="V264" i="2"/>
  <c r="N264" i="2"/>
  <c r="F264" i="2"/>
  <c r="V78" i="2"/>
  <c r="N78" i="2"/>
  <c r="F78" i="2"/>
  <c r="V237" i="2"/>
  <c r="N237" i="2"/>
  <c r="F237" i="2"/>
  <c r="V69" i="2"/>
  <c r="N69" i="2"/>
  <c r="F69" i="2"/>
  <c r="V164" i="2"/>
  <c r="N164" i="2"/>
  <c r="F164" i="2"/>
  <c r="V17" i="2"/>
  <c r="N17" i="2"/>
  <c r="F17" i="2"/>
  <c r="V41" i="2"/>
  <c r="N41" i="2"/>
  <c r="F41" i="2"/>
  <c r="Q134" i="2"/>
  <c r="Y91" i="2"/>
  <c r="I216" i="2"/>
  <c r="Q46" i="2"/>
  <c r="Y94" i="2"/>
  <c r="I163" i="2"/>
  <c r="Q29" i="2"/>
  <c r="V224" i="2"/>
  <c r="Y64" i="2"/>
  <c r="F64" i="2"/>
  <c r="U12" i="2"/>
  <c r="M12" i="2"/>
  <c r="E12" i="2"/>
  <c r="U52" i="2"/>
  <c r="M52" i="2"/>
  <c r="E52" i="2"/>
  <c r="U272" i="2"/>
  <c r="M272" i="2"/>
  <c r="E272" i="2"/>
  <c r="U190" i="2"/>
  <c r="M190" i="2"/>
  <c r="E190" i="2"/>
  <c r="U73" i="2"/>
  <c r="M73" i="2"/>
  <c r="E73" i="2"/>
  <c r="U76" i="2"/>
  <c r="M76" i="2"/>
  <c r="E76" i="2"/>
  <c r="U192" i="2"/>
  <c r="M192" i="2"/>
  <c r="E192" i="2"/>
  <c r="U257" i="2"/>
  <c r="M257" i="2"/>
  <c r="E257" i="2"/>
  <c r="U42" i="2"/>
  <c r="M42" i="2"/>
  <c r="E42" i="2"/>
  <c r="U5" i="2"/>
  <c r="M5" i="2"/>
  <c r="E5" i="2"/>
  <c r="U113" i="2"/>
  <c r="M113" i="2"/>
  <c r="E113" i="2"/>
  <c r="U199" i="2"/>
  <c r="M199" i="2"/>
  <c r="E199" i="2"/>
  <c r="U246" i="2"/>
  <c r="M246" i="2"/>
  <c r="E246" i="2"/>
  <c r="U133" i="2"/>
  <c r="M133" i="2"/>
  <c r="E133" i="2"/>
  <c r="U229" i="2"/>
  <c r="M229" i="2"/>
  <c r="E229" i="2"/>
  <c r="U155" i="2"/>
  <c r="M155" i="2"/>
  <c r="E155" i="2"/>
  <c r="U49" i="2"/>
  <c r="M49" i="2"/>
  <c r="E49" i="2"/>
  <c r="U48" i="2"/>
  <c r="M48" i="2"/>
  <c r="E48" i="2"/>
  <c r="U56" i="2"/>
  <c r="M56" i="2"/>
  <c r="E56" i="2"/>
  <c r="U98" i="2"/>
  <c r="M98" i="2"/>
  <c r="E98" i="2"/>
  <c r="U70" i="2"/>
  <c r="M70" i="2"/>
  <c r="E70" i="2"/>
  <c r="U222" i="2"/>
  <c r="M222" i="2"/>
  <c r="E222" i="2"/>
  <c r="U105" i="2"/>
  <c r="M105" i="2"/>
  <c r="E105" i="2"/>
  <c r="U32" i="2"/>
  <c r="M32" i="2"/>
  <c r="E32" i="2"/>
  <c r="U7" i="2"/>
  <c r="M7" i="2"/>
  <c r="E7" i="2"/>
  <c r="U57" i="2"/>
  <c r="M57" i="2"/>
  <c r="E57" i="2"/>
  <c r="U117" i="2"/>
  <c r="M117" i="2"/>
  <c r="E117" i="2"/>
  <c r="U125" i="2"/>
  <c r="M125" i="2"/>
  <c r="E125" i="2"/>
  <c r="U63" i="2"/>
  <c r="M63" i="2"/>
  <c r="E63" i="2"/>
  <c r="U175" i="2"/>
  <c r="M175" i="2"/>
  <c r="E175" i="2"/>
  <c r="U208" i="2"/>
  <c r="M208" i="2"/>
  <c r="E208" i="2"/>
  <c r="U47" i="2"/>
  <c r="M47" i="2"/>
  <c r="E47" i="2"/>
  <c r="U263" i="2"/>
  <c r="M263" i="2"/>
  <c r="E263" i="2"/>
  <c r="U107" i="2"/>
  <c r="M107" i="2"/>
  <c r="E107" i="2"/>
  <c r="U198" i="2"/>
  <c r="M198" i="2"/>
  <c r="E198" i="2"/>
  <c r="U270" i="2"/>
  <c r="M270" i="2"/>
  <c r="E270" i="2"/>
  <c r="U264" i="2"/>
  <c r="M264" i="2"/>
  <c r="E264" i="2"/>
  <c r="U78" i="2"/>
  <c r="M78" i="2"/>
  <c r="E78" i="2"/>
  <c r="U237" i="2"/>
  <c r="M237" i="2"/>
  <c r="E237" i="2"/>
  <c r="U69" i="2"/>
  <c r="M69" i="2"/>
  <c r="E69" i="2"/>
  <c r="U164" i="2"/>
  <c r="M164" i="2"/>
  <c r="E164" i="2"/>
  <c r="U17" i="2"/>
  <c r="M17" i="2"/>
  <c r="E17" i="2"/>
  <c r="U41" i="2"/>
  <c r="M41" i="2"/>
  <c r="E41" i="2"/>
  <c r="U6" i="2"/>
  <c r="I134" i="2"/>
  <c r="Q91" i="2"/>
  <c r="Y22" i="2"/>
  <c r="I46" i="2"/>
  <c r="Q94" i="2"/>
  <c r="Y45" i="2"/>
  <c r="I29" i="2"/>
  <c r="R224" i="2"/>
  <c r="V64" i="2"/>
  <c r="E64" i="2"/>
  <c r="T12" i="2"/>
  <c r="L12" i="2"/>
  <c r="D12" i="2"/>
  <c r="T52" i="2"/>
  <c r="L52" i="2"/>
  <c r="D52" i="2"/>
  <c r="T272" i="2"/>
  <c r="L272" i="2"/>
  <c r="D272" i="2"/>
  <c r="T190" i="2"/>
  <c r="L190" i="2"/>
  <c r="D190" i="2"/>
  <c r="T73" i="2"/>
  <c r="L73" i="2"/>
  <c r="D73" i="2"/>
  <c r="T76" i="2"/>
  <c r="L76" i="2"/>
  <c r="D76" i="2"/>
  <c r="T192" i="2"/>
  <c r="L192" i="2"/>
  <c r="D192" i="2"/>
  <c r="T257" i="2"/>
  <c r="L257" i="2"/>
  <c r="D257" i="2"/>
  <c r="T42" i="2"/>
  <c r="L42" i="2"/>
  <c r="D42" i="2"/>
  <c r="T5" i="2"/>
  <c r="L5" i="2"/>
  <c r="D5" i="2"/>
  <c r="T113" i="2"/>
  <c r="L113" i="2"/>
  <c r="D113" i="2"/>
  <c r="T199" i="2"/>
  <c r="L199" i="2"/>
  <c r="D199" i="2"/>
  <c r="T246" i="2"/>
  <c r="L246" i="2"/>
  <c r="D246" i="2"/>
  <c r="T133" i="2"/>
  <c r="L133" i="2"/>
  <c r="D133" i="2"/>
  <c r="T229" i="2"/>
  <c r="L229" i="2"/>
  <c r="D229" i="2"/>
  <c r="T155" i="2"/>
  <c r="L155" i="2"/>
  <c r="D155" i="2"/>
  <c r="T49" i="2"/>
  <c r="L49" i="2"/>
  <c r="D49" i="2"/>
  <c r="T48" i="2"/>
  <c r="L48" i="2"/>
  <c r="D48" i="2"/>
  <c r="T56" i="2"/>
  <c r="L56" i="2"/>
  <c r="D56" i="2"/>
  <c r="T98" i="2"/>
  <c r="L98" i="2"/>
  <c r="D98" i="2"/>
  <c r="T70" i="2"/>
  <c r="L70" i="2"/>
  <c r="D70" i="2"/>
  <c r="T222" i="2"/>
  <c r="L222" i="2"/>
  <c r="D222" i="2"/>
  <c r="T105" i="2"/>
  <c r="L105" i="2"/>
  <c r="D105" i="2"/>
  <c r="T32" i="2"/>
  <c r="L32" i="2"/>
  <c r="D32" i="2"/>
  <c r="T7" i="2"/>
  <c r="L7" i="2"/>
  <c r="D7" i="2"/>
  <c r="T57" i="2"/>
  <c r="L57" i="2"/>
  <c r="D57" i="2"/>
  <c r="T117" i="2"/>
  <c r="L117" i="2"/>
  <c r="D117" i="2"/>
  <c r="T125" i="2"/>
  <c r="L125" i="2"/>
  <c r="D125" i="2"/>
  <c r="T63" i="2"/>
  <c r="L63" i="2"/>
  <c r="D63" i="2"/>
  <c r="T175" i="2"/>
  <c r="L175" i="2"/>
  <c r="D175" i="2"/>
  <c r="T208" i="2"/>
  <c r="L208" i="2"/>
  <c r="D208" i="2"/>
  <c r="T47" i="2"/>
  <c r="L47" i="2"/>
  <c r="D47" i="2"/>
  <c r="T263" i="2"/>
  <c r="L263" i="2"/>
  <c r="D263" i="2"/>
  <c r="T107" i="2"/>
  <c r="L107" i="2"/>
  <c r="D107" i="2"/>
  <c r="T198" i="2"/>
  <c r="L198" i="2"/>
  <c r="D198" i="2"/>
  <c r="T270" i="2"/>
  <c r="L270" i="2"/>
  <c r="D270" i="2"/>
  <c r="T264" i="2"/>
  <c r="L264" i="2"/>
  <c r="D264" i="2"/>
  <c r="T78" i="2"/>
  <c r="L78" i="2"/>
  <c r="D78" i="2"/>
  <c r="T237" i="2"/>
  <c r="L237" i="2"/>
  <c r="D237" i="2"/>
  <c r="T69" i="2"/>
  <c r="L69" i="2"/>
  <c r="D69" i="2"/>
  <c r="T164" i="2"/>
  <c r="L164" i="2"/>
  <c r="D164" i="2"/>
  <c r="T17" i="2"/>
  <c r="L17" i="2"/>
  <c r="D17" i="2"/>
  <c r="T41" i="2"/>
  <c r="L41" i="2"/>
  <c r="D41" i="2"/>
  <c r="T6" i="2"/>
  <c r="L6" i="2"/>
  <c r="D6" i="2"/>
  <c r="Y65" i="2"/>
  <c r="I91" i="2"/>
  <c r="Q22" i="2"/>
  <c r="Y44" i="2"/>
  <c r="I94" i="2"/>
  <c r="Q45" i="2"/>
  <c r="Y260" i="2"/>
  <c r="Q224" i="2"/>
  <c r="R64" i="2"/>
  <c r="D64" i="2"/>
  <c r="S12" i="2"/>
  <c r="K12" i="2"/>
  <c r="C12" i="2"/>
  <c r="S52" i="2"/>
  <c r="K52" i="2"/>
  <c r="C52" i="2"/>
  <c r="S272" i="2"/>
  <c r="K272" i="2"/>
  <c r="C272" i="2"/>
  <c r="S190" i="2"/>
  <c r="K190" i="2"/>
  <c r="C190" i="2"/>
  <c r="S73" i="2"/>
  <c r="K73" i="2"/>
  <c r="C73" i="2"/>
  <c r="S76" i="2"/>
  <c r="K76" i="2"/>
  <c r="C76" i="2"/>
  <c r="S192" i="2"/>
  <c r="K192" i="2"/>
  <c r="C192" i="2"/>
  <c r="S257" i="2"/>
  <c r="K257" i="2"/>
  <c r="C257" i="2"/>
  <c r="S42" i="2"/>
  <c r="K42" i="2"/>
  <c r="C42" i="2"/>
  <c r="S5" i="2"/>
  <c r="K5" i="2"/>
  <c r="C5" i="2"/>
  <c r="S113" i="2"/>
  <c r="K113" i="2"/>
  <c r="C113" i="2"/>
  <c r="S199" i="2"/>
  <c r="K199" i="2"/>
  <c r="C199" i="2"/>
  <c r="S246" i="2"/>
  <c r="K246" i="2"/>
  <c r="C246" i="2"/>
  <c r="S133" i="2"/>
  <c r="K133" i="2"/>
  <c r="C133" i="2"/>
  <c r="S229" i="2"/>
  <c r="K229" i="2"/>
  <c r="C229" i="2"/>
  <c r="S155" i="2"/>
  <c r="K155" i="2"/>
  <c r="C155" i="2"/>
  <c r="S49" i="2"/>
  <c r="K49" i="2"/>
  <c r="C49" i="2"/>
  <c r="S48" i="2"/>
  <c r="K48" i="2"/>
  <c r="C48" i="2"/>
  <c r="S56" i="2"/>
  <c r="K56" i="2"/>
  <c r="C56" i="2"/>
  <c r="S98" i="2"/>
  <c r="K98" i="2"/>
  <c r="C98" i="2"/>
  <c r="S70" i="2"/>
  <c r="K70" i="2"/>
  <c r="C70" i="2"/>
  <c r="S222" i="2"/>
  <c r="K222" i="2"/>
  <c r="C222" i="2"/>
  <c r="S105" i="2"/>
  <c r="K105" i="2"/>
  <c r="C105" i="2"/>
  <c r="S32" i="2"/>
  <c r="K32" i="2"/>
  <c r="C32" i="2"/>
  <c r="S7" i="2"/>
  <c r="K7" i="2"/>
  <c r="C7" i="2"/>
  <c r="S57" i="2"/>
  <c r="K57" i="2"/>
  <c r="C57" i="2"/>
  <c r="S117" i="2"/>
  <c r="K117" i="2"/>
  <c r="C117" i="2"/>
  <c r="S125" i="2"/>
  <c r="K125" i="2"/>
  <c r="C125" i="2"/>
  <c r="S63" i="2"/>
  <c r="K63" i="2"/>
  <c r="C63" i="2"/>
  <c r="S175" i="2"/>
  <c r="K175" i="2"/>
  <c r="C175" i="2"/>
  <c r="S208" i="2"/>
  <c r="K208" i="2"/>
  <c r="C208" i="2"/>
  <c r="S47" i="2"/>
  <c r="K47" i="2"/>
  <c r="C47" i="2"/>
  <c r="S263" i="2"/>
  <c r="K263" i="2"/>
  <c r="C263" i="2"/>
  <c r="S107" i="2"/>
  <c r="K107" i="2"/>
  <c r="C107" i="2"/>
  <c r="S198" i="2"/>
  <c r="K198" i="2"/>
  <c r="C198" i="2"/>
  <c r="S270" i="2"/>
  <c r="K270" i="2"/>
  <c r="C270" i="2"/>
  <c r="S264" i="2"/>
  <c r="K264" i="2"/>
  <c r="C264" i="2"/>
  <c r="S78" i="2"/>
  <c r="K78" i="2"/>
  <c r="C78" i="2"/>
  <c r="S237" i="2"/>
  <c r="K237" i="2"/>
  <c r="C237" i="2"/>
  <c r="S69" i="2"/>
  <c r="K69" i="2"/>
  <c r="C69" i="2"/>
  <c r="S164" i="2"/>
  <c r="K164" i="2"/>
  <c r="C164" i="2"/>
  <c r="S17" i="2"/>
  <c r="K17" i="2"/>
  <c r="C17" i="2"/>
  <c r="S41" i="2"/>
  <c r="K41" i="2"/>
  <c r="C41" i="2"/>
  <c r="S6" i="2"/>
  <c r="K6" i="2"/>
  <c r="Q65" i="2"/>
  <c r="Y24" i="2"/>
  <c r="I22" i="2"/>
  <c r="Q44" i="2"/>
  <c r="Y233" i="2"/>
  <c r="I45" i="2"/>
  <c r="Q260" i="2"/>
  <c r="N224" i="2"/>
  <c r="Q64" i="2"/>
  <c r="Z12" i="2"/>
  <c r="R12" i="2"/>
  <c r="J12" i="2"/>
  <c r="Z52" i="2"/>
  <c r="R52" i="2"/>
  <c r="J52" i="2"/>
  <c r="Z272" i="2"/>
  <c r="R272" i="2"/>
  <c r="J272" i="2"/>
  <c r="Z190" i="2"/>
  <c r="R190" i="2"/>
  <c r="J190" i="2"/>
  <c r="Z73" i="2"/>
  <c r="R73" i="2"/>
  <c r="J73" i="2"/>
  <c r="Z76" i="2"/>
  <c r="R76" i="2"/>
  <c r="J76" i="2"/>
  <c r="Z192" i="2"/>
  <c r="R192" i="2"/>
  <c r="J192" i="2"/>
  <c r="Z257" i="2"/>
  <c r="R257" i="2"/>
  <c r="J257" i="2"/>
  <c r="Z42" i="2"/>
  <c r="R42" i="2"/>
  <c r="J42" i="2"/>
  <c r="Z5" i="2"/>
  <c r="R5" i="2"/>
  <c r="J5" i="2"/>
  <c r="Z113" i="2"/>
  <c r="R113" i="2"/>
  <c r="J113" i="2"/>
  <c r="Z199" i="2"/>
  <c r="R199" i="2"/>
  <c r="J199" i="2"/>
  <c r="Z246" i="2"/>
  <c r="R246" i="2"/>
  <c r="J246" i="2"/>
  <c r="Z133" i="2"/>
  <c r="R133" i="2"/>
  <c r="J133" i="2"/>
  <c r="Z229" i="2"/>
  <c r="R229" i="2"/>
  <c r="J229" i="2"/>
  <c r="Z155" i="2"/>
  <c r="R155" i="2"/>
  <c r="J155" i="2"/>
  <c r="Z49" i="2"/>
  <c r="R49" i="2"/>
  <c r="J49" i="2"/>
  <c r="Z48" i="2"/>
  <c r="R48" i="2"/>
  <c r="J48" i="2"/>
  <c r="Z56" i="2"/>
  <c r="R56" i="2"/>
  <c r="J56" i="2"/>
  <c r="Z98" i="2"/>
  <c r="R98" i="2"/>
  <c r="J98" i="2"/>
  <c r="Z70" i="2"/>
  <c r="R70" i="2"/>
  <c r="J70" i="2"/>
  <c r="Z222" i="2"/>
  <c r="R222" i="2"/>
  <c r="J222" i="2"/>
  <c r="Z105" i="2"/>
  <c r="R105" i="2"/>
  <c r="J105" i="2"/>
  <c r="Z32" i="2"/>
  <c r="R32" i="2"/>
  <c r="J32" i="2"/>
  <c r="Z7" i="2"/>
  <c r="R7" i="2"/>
  <c r="J7" i="2"/>
  <c r="Z57" i="2"/>
  <c r="R57" i="2"/>
  <c r="J57" i="2"/>
  <c r="Z117" i="2"/>
  <c r="R117" i="2"/>
  <c r="J117" i="2"/>
  <c r="Z125" i="2"/>
  <c r="R125" i="2"/>
  <c r="J125" i="2"/>
  <c r="Z63" i="2"/>
  <c r="R63" i="2"/>
  <c r="J63" i="2"/>
  <c r="Z175" i="2"/>
  <c r="R175" i="2"/>
  <c r="J175" i="2"/>
  <c r="Z208" i="2"/>
  <c r="R208" i="2"/>
  <c r="J208" i="2"/>
  <c r="Z47" i="2"/>
  <c r="R47" i="2"/>
  <c r="J47" i="2"/>
  <c r="Z263" i="2"/>
  <c r="R263" i="2"/>
  <c r="J263" i="2"/>
  <c r="Z107" i="2"/>
  <c r="R107" i="2"/>
  <c r="J107" i="2"/>
  <c r="Z198" i="2"/>
  <c r="R198" i="2"/>
  <c r="J198" i="2"/>
  <c r="Z270" i="2"/>
  <c r="R270" i="2"/>
  <c r="J270" i="2"/>
  <c r="Z264" i="2"/>
  <c r="R264" i="2"/>
  <c r="J264" i="2"/>
  <c r="Z78" i="2"/>
  <c r="R78" i="2"/>
  <c r="J78" i="2"/>
  <c r="Z237" i="2"/>
  <c r="R237" i="2"/>
  <c r="J237" i="2"/>
  <c r="Z69" i="2"/>
  <c r="R69" i="2"/>
  <c r="J69" i="2"/>
  <c r="Z164" i="2"/>
  <c r="R164" i="2"/>
  <c r="J164" i="2"/>
  <c r="Z17" i="2"/>
  <c r="R17" i="2"/>
  <c r="J17" i="2"/>
  <c r="Z41" i="2"/>
  <c r="R41" i="2"/>
  <c r="J41" i="2"/>
  <c r="Z6" i="2"/>
  <c r="R6" i="2"/>
  <c r="J6" i="2"/>
  <c r="I65" i="2"/>
  <c r="Q24" i="2"/>
  <c r="Y240" i="2"/>
  <c r="I44" i="2"/>
  <c r="Q233" i="2"/>
  <c r="Y37" i="2"/>
  <c r="I260" i="2"/>
  <c r="J224" i="2"/>
  <c r="N64" i="2"/>
  <c r="Y12" i="2"/>
  <c r="Q12" i="2"/>
  <c r="I12" i="2"/>
  <c r="Y52" i="2"/>
  <c r="Q52" i="2"/>
  <c r="I52" i="2"/>
  <c r="Y272" i="2"/>
  <c r="Q272" i="2"/>
  <c r="I272" i="2"/>
  <c r="Y190" i="2"/>
  <c r="Q190" i="2"/>
  <c r="I190" i="2"/>
  <c r="Y73" i="2"/>
  <c r="Q73" i="2"/>
  <c r="I73" i="2"/>
  <c r="Y76" i="2"/>
  <c r="Q76" i="2"/>
  <c r="I76" i="2"/>
  <c r="Y192" i="2"/>
  <c r="Q192" i="2"/>
  <c r="I192" i="2"/>
  <c r="Y257" i="2"/>
  <c r="Q257" i="2"/>
  <c r="I257" i="2"/>
  <c r="Y42" i="2"/>
  <c r="Q42" i="2"/>
  <c r="I42" i="2"/>
  <c r="Y5" i="2"/>
  <c r="Q5" i="2"/>
  <c r="I5" i="2"/>
  <c r="Y113" i="2"/>
  <c r="Q113" i="2"/>
  <c r="I113" i="2"/>
  <c r="Y199" i="2"/>
  <c r="Q199" i="2"/>
  <c r="I199" i="2"/>
  <c r="Y246" i="2"/>
  <c r="Q246" i="2"/>
  <c r="I246" i="2"/>
  <c r="Y133" i="2"/>
  <c r="Q133" i="2"/>
  <c r="I133" i="2"/>
  <c r="Y229" i="2"/>
  <c r="Q229" i="2"/>
  <c r="I229" i="2"/>
  <c r="Y155" i="2"/>
  <c r="Q155" i="2"/>
  <c r="I155" i="2"/>
  <c r="Y49" i="2"/>
  <c r="Q49" i="2"/>
  <c r="I49" i="2"/>
  <c r="Y48" i="2"/>
  <c r="Q48" i="2"/>
  <c r="I48" i="2"/>
  <c r="Y56" i="2"/>
  <c r="Q56" i="2"/>
  <c r="I56" i="2"/>
  <c r="Y98" i="2"/>
  <c r="Q98" i="2"/>
  <c r="I98" i="2"/>
  <c r="Y70" i="2"/>
  <c r="Q70" i="2"/>
  <c r="I70" i="2"/>
  <c r="Y222" i="2"/>
  <c r="Q222" i="2"/>
  <c r="I222" i="2"/>
  <c r="Y105" i="2"/>
  <c r="Q105" i="2"/>
  <c r="I105" i="2"/>
  <c r="Y32" i="2"/>
  <c r="Q32" i="2"/>
  <c r="I32" i="2"/>
  <c r="Y7" i="2"/>
  <c r="Q7" i="2"/>
  <c r="I7" i="2"/>
  <c r="Y57" i="2"/>
  <c r="Q57" i="2"/>
  <c r="I57" i="2"/>
  <c r="Y117" i="2"/>
  <c r="Q117" i="2"/>
  <c r="I117" i="2"/>
  <c r="Y125" i="2"/>
  <c r="Q125" i="2"/>
  <c r="I125" i="2"/>
  <c r="Y63" i="2"/>
  <c r="Q63" i="2"/>
  <c r="I63" i="2"/>
  <c r="Y175" i="2"/>
  <c r="Q175" i="2"/>
  <c r="I175" i="2"/>
  <c r="Y208" i="2"/>
  <c r="Q208" i="2"/>
  <c r="I208" i="2"/>
  <c r="Y47" i="2"/>
  <c r="Q47" i="2"/>
  <c r="I47" i="2"/>
  <c r="Y263" i="2"/>
  <c r="Q263" i="2"/>
  <c r="I263" i="2"/>
  <c r="Y107" i="2"/>
  <c r="Q107" i="2"/>
  <c r="I107" i="2"/>
  <c r="Y198" i="2"/>
  <c r="Q198" i="2"/>
  <c r="I198" i="2"/>
  <c r="Y270" i="2"/>
  <c r="Q270" i="2"/>
  <c r="I270" i="2"/>
  <c r="Y264" i="2"/>
  <c r="Q264" i="2"/>
  <c r="I264" i="2"/>
  <c r="Y78" i="2"/>
  <c r="Q78" i="2"/>
  <c r="I78" i="2"/>
  <c r="Y237" i="2"/>
  <c r="Q237" i="2"/>
  <c r="I237" i="2"/>
  <c r="Y69" i="2"/>
  <c r="Q69" i="2"/>
  <c r="I69" i="2"/>
  <c r="Y164" i="2"/>
  <c r="Q164" i="2"/>
  <c r="I164" i="2"/>
  <c r="Y17" i="2"/>
  <c r="Q17" i="2"/>
  <c r="I17" i="2"/>
  <c r="Y41" i="2"/>
  <c r="Q41" i="2"/>
  <c r="I41" i="2"/>
  <c r="Y6" i="2"/>
  <c r="Q6" i="2"/>
  <c r="I6" i="2"/>
  <c r="Y11" i="2"/>
  <c r="Y43" i="2"/>
  <c r="I24" i="2"/>
  <c r="Q240" i="2"/>
  <c r="Y139" i="2"/>
  <c r="I233" i="2"/>
  <c r="Q37" i="2"/>
  <c r="F260" i="2"/>
  <c r="I224" i="2"/>
  <c r="M64" i="2"/>
  <c r="X12" i="2"/>
  <c r="P12" i="2"/>
  <c r="H12" i="2"/>
  <c r="X52" i="2"/>
  <c r="P52" i="2"/>
  <c r="H52" i="2"/>
  <c r="X272" i="2"/>
  <c r="P272" i="2"/>
  <c r="H272" i="2"/>
  <c r="X190" i="2"/>
  <c r="P190" i="2"/>
  <c r="H190" i="2"/>
  <c r="X73" i="2"/>
  <c r="P73" i="2"/>
  <c r="H73" i="2"/>
  <c r="X76" i="2"/>
  <c r="P76" i="2"/>
  <c r="H76" i="2"/>
  <c r="X192" i="2"/>
  <c r="P192" i="2"/>
  <c r="H192" i="2"/>
  <c r="X257" i="2"/>
  <c r="P257" i="2"/>
  <c r="H257" i="2"/>
  <c r="X42" i="2"/>
  <c r="P42" i="2"/>
  <c r="H42" i="2"/>
  <c r="X5" i="2"/>
  <c r="P5" i="2"/>
  <c r="H5" i="2"/>
  <c r="X113" i="2"/>
  <c r="P113" i="2"/>
  <c r="H113" i="2"/>
  <c r="X199" i="2"/>
  <c r="P199" i="2"/>
  <c r="H199" i="2"/>
  <c r="X246" i="2"/>
  <c r="P246" i="2"/>
  <c r="H246" i="2"/>
  <c r="X133" i="2"/>
  <c r="P133" i="2"/>
  <c r="H133" i="2"/>
  <c r="X229" i="2"/>
  <c r="P229" i="2"/>
  <c r="H229" i="2"/>
  <c r="X155" i="2"/>
  <c r="P155" i="2"/>
  <c r="H155" i="2"/>
  <c r="X49" i="2"/>
  <c r="P49" i="2"/>
  <c r="H49" i="2"/>
  <c r="X48" i="2"/>
  <c r="P48" i="2"/>
  <c r="H48" i="2"/>
  <c r="X56" i="2"/>
  <c r="P56" i="2"/>
  <c r="H56" i="2"/>
  <c r="X98" i="2"/>
  <c r="P98" i="2"/>
  <c r="H98" i="2"/>
  <c r="X70" i="2"/>
  <c r="P70" i="2"/>
  <c r="H70" i="2"/>
  <c r="X222" i="2"/>
  <c r="P222" i="2"/>
  <c r="H222" i="2"/>
  <c r="X105" i="2"/>
  <c r="P105" i="2"/>
  <c r="H105" i="2"/>
  <c r="X32" i="2"/>
  <c r="P32" i="2"/>
  <c r="H32" i="2"/>
  <c r="X7" i="2"/>
  <c r="P7" i="2"/>
  <c r="H7" i="2"/>
  <c r="X57" i="2"/>
  <c r="P57" i="2"/>
  <c r="H57" i="2"/>
  <c r="X117" i="2"/>
  <c r="P117" i="2"/>
  <c r="H117" i="2"/>
  <c r="X125" i="2"/>
  <c r="P125" i="2"/>
  <c r="H125" i="2"/>
  <c r="X63" i="2"/>
  <c r="P63" i="2"/>
  <c r="H63" i="2"/>
  <c r="X175" i="2"/>
  <c r="P175" i="2"/>
  <c r="H175" i="2"/>
  <c r="X208" i="2"/>
  <c r="P208" i="2"/>
  <c r="H208" i="2"/>
  <c r="X47" i="2"/>
  <c r="P47" i="2"/>
  <c r="H47" i="2"/>
  <c r="X263" i="2"/>
  <c r="P263" i="2"/>
  <c r="H263" i="2"/>
  <c r="X107" i="2"/>
  <c r="P107" i="2"/>
  <c r="H107" i="2"/>
  <c r="X198" i="2"/>
  <c r="P198" i="2"/>
  <c r="H198" i="2"/>
  <c r="X270" i="2"/>
  <c r="P270" i="2"/>
  <c r="H270" i="2"/>
  <c r="X264" i="2"/>
  <c r="P264" i="2"/>
  <c r="H264" i="2"/>
  <c r="X78" i="2"/>
  <c r="Q43" i="2"/>
  <c r="Y216" i="2"/>
  <c r="I240" i="2"/>
  <c r="Q139" i="2"/>
  <c r="Y163" i="2"/>
  <c r="I37" i="2"/>
  <c r="Z224" i="2"/>
  <c r="F224" i="2"/>
  <c r="J64" i="2"/>
  <c r="W12" i="2"/>
  <c r="O12" i="2"/>
  <c r="G12" i="2"/>
  <c r="W52" i="2"/>
  <c r="O52" i="2"/>
  <c r="G52" i="2"/>
  <c r="W272" i="2"/>
  <c r="O272" i="2"/>
  <c r="G272" i="2"/>
  <c r="W190" i="2"/>
  <c r="O190" i="2"/>
  <c r="G190" i="2"/>
  <c r="W73" i="2"/>
  <c r="O73" i="2"/>
  <c r="G73" i="2"/>
  <c r="W76" i="2"/>
  <c r="O76" i="2"/>
  <c r="G76" i="2"/>
  <c r="W192" i="2"/>
  <c r="O192" i="2"/>
  <c r="G192" i="2"/>
  <c r="W257" i="2"/>
  <c r="O257" i="2"/>
  <c r="G257" i="2"/>
  <c r="W42" i="2"/>
  <c r="O42" i="2"/>
  <c r="G42" i="2"/>
  <c r="W5" i="2"/>
  <c r="O5" i="2"/>
  <c r="G5" i="2"/>
  <c r="W113" i="2"/>
  <c r="O113" i="2"/>
  <c r="G113" i="2"/>
  <c r="W199" i="2"/>
  <c r="O199" i="2"/>
  <c r="G199" i="2"/>
  <c r="W246" i="2"/>
  <c r="O246" i="2"/>
  <c r="G246" i="2"/>
  <c r="W133" i="2"/>
  <c r="O133" i="2"/>
  <c r="G133" i="2"/>
  <c r="W229" i="2"/>
  <c r="O229" i="2"/>
  <c r="G229" i="2"/>
  <c r="W155" i="2"/>
  <c r="O155" i="2"/>
  <c r="G155" i="2"/>
  <c r="W49" i="2"/>
  <c r="O49" i="2"/>
  <c r="G49" i="2"/>
  <c r="W48" i="2"/>
  <c r="O48" i="2"/>
  <c r="G48" i="2"/>
  <c r="W56" i="2"/>
  <c r="O56" i="2"/>
  <c r="G56" i="2"/>
  <c r="W98" i="2"/>
  <c r="O98" i="2"/>
  <c r="G98" i="2"/>
  <c r="W70" i="2"/>
  <c r="O70" i="2"/>
  <c r="G70" i="2"/>
  <c r="W222" i="2"/>
  <c r="O222" i="2"/>
  <c r="G222" i="2"/>
  <c r="W105" i="2"/>
  <c r="O105" i="2"/>
  <c r="G105" i="2"/>
  <c r="W32" i="2"/>
  <c r="O32" i="2"/>
  <c r="G32" i="2"/>
  <c r="W7" i="2"/>
  <c r="O7" i="2"/>
  <c r="G7" i="2"/>
  <c r="W57" i="2"/>
  <c r="O57" i="2"/>
  <c r="W63" i="2"/>
  <c r="G208" i="2"/>
  <c r="O107" i="2"/>
  <c r="W264" i="2"/>
  <c r="X237" i="2"/>
  <c r="P69" i="2"/>
  <c r="H164" i="2"/>
  <c r="X41" i="2"/>
  <c r="V6" i="2"/>
  <c r="E6" i="2"/>
  <c r="S11" i="2"/>
  <c r="K11" i="2"/>
  <c r="C11" i="2"/>
  <c r="S131" i="2"/>
  <c r="K131" i="2"/>
  <c r="C131" i="2"/>
  <c r="S211" i="2"/>
  <c r="K211" i="2"/>
  <c r="C211" i="2"/>
  <c r="S31" i="2"/>
  <c r="K31" i="2"/>
  <c r="C31" i="2"/>
  <c r="S51" i="2"/>
  <c r="K51" i="2"/>
  <c r="C51" i="2"/>
  <c r="S123" i="2"/>
  <c r="K123" i="2"/>
  <c r="C123" i="2"/>
  <c r="S265" i="2"/>
  <c r="K265" i="2"/>
  <c r="C265" i="2"/>
  <c r="S97" i="2"/>
  <c r="K97" i="2"/>
  <c r="C97" i="2"/>
  <c r="S141" i="2"/>
  <c r="K141" i="2"/>
  <c r="C141" i="2"/>
  <c r="S19" i="2"/>
  <c r="K19" i="2"/>
  <c r="C19" i="2"/>
  <c r="S106" i="2"/>
  <c r="K106" i="2"/>
  <c r="C106" i="2"/>
  <c r="S108" i="2"/>
  <c r="K108" i="2"/>
  <c r="C108" i="2"/>
  <c r="S243" i="2"/>
  <c r="K243" i="2"/>
  <c r="C243" i="2"/>
  <c r="S88" i="2"/>
  <c r="K88" i="2"/>
  <c r="C88" i="2"/>
  <c r="S23" i="2"/>
  <c r="K23" i="2"/>
  <c r="C23" i="2"/>
  <c r="S15" i="2"/>
  <c r="K15" i="2"/>
  <c r="C15" i="2"/>
  <c r="S266" i="2"/>
  <c r="K266" i="2"/>
  <c r="C266" i="2"/>
  <c r="S197" i="2"/>
  <c r="K197" i="2"/>
  <c r="C197" i="2"/>
  <c r="S119" i="2"/>
  <c r="K119" i="2"/>
  <c r="C119" i="2"/>
  <c r="S85" i="2"/>
  <c r="K85" i="2"/>
  <c r="C85" i="2"/>
  <c r="S227" i="2"/>
  <c r="K227" i="2"/>
  <c r="C227" i="2"/>
  <c r="S143" i="2"/>
  <c r="K143" i="2"/>
  <c r="C143" i="2"/>
  <c r="S25" i="2"/>
  <c r="K25" i="2"/>
  <c r="C25" i="2"/>
  <c r="S182" i="2"/>
  <c r="K182" i="2"/>
  <c r="C182" i="2"/>
  <c r="S60" i="2"/>
  <c r="K60" i="2"/>
  <c r="C60" i="2"/>
  <c r="S150" i="2"/>
  <c r="K150" i="2"/>
  <c r="C150" i="2"/>
  <c r="S127" i="2"/>
  <c r="K127" i="2"/>
  <c r="C127" i="2"/>
  <c r="S254" i="2"/>
  <c r="K254" i="2"/>
  <c r="C254" i="2"/>
  <c r="S121" i="2"/>
  <c r="K121" i="2"/>
  <c r="C121" i="2"/>
  <c r="S53" i="2"/>
  <c r="K53" i="2"/>
  <c r="C53" i="2"/>
  <c r="S16" i="2"/>
  <c r="K16" i="2"/>
  <c r="C16" i="2"/>
  <c r="S38" i="2"/>
  <c r="K38" i="2"/>
  <c r="C38" i="2"/>
  <c r="S236" i="2"/>
  <c r="K236" i="2"/>
  <c r="C236" i="2"/>
  <c r="S27" i="2"/>
  <c r="K27" i="2"/>
  <c r="C27" i="2"/>
  <c r="S226" i="2"/>
  <c r="K226" i="2"/>
  <c r="C226" i="2"/>
  <c r="S34" i="2"/>
  <c r="K34" i="2"/>
  <c r="C34" i="2"/>
  <c r="S66" i="2"/>
  <c r="K66" i="2"/>
  <c r="C66" i="2"/>
  <c r="S213" i="2"/>
  <c r="K213" i="2"/>
  <c r="C213" i="2"/>
  <c r="S219" i="2"/>
  <c r="K219" i="2"/>
  <c r="C219" i="2"/>
  <c r="S180" i="2"/>
  <c r="K180" i="2"/>
  <c r="C180" i="2"/>
  <c r="S204" i="2"/>
  <c r="K204" i="2"/>
  <c r="C204" i="2"/>
  <c r="S215" i="2"/>
  <c r="K215" i="2"/>
  <c r="C215" i="2"/>
  <c r="S167" i="2"/>
  <c r="K167" i="2"/>
  <c r="C167" i="2"/>
  <c r="S262" i="2"/>
  <c r="K262" i="2"/>
  <c r="C262" i="2"/>
  <c r="S235" i="2"/>
  <c r="K235" i="2"/>
  <c r="C235" i="2"/>
  <c r="S217" i="2"/>
  <c r="K217" i="2"/>
  <c r="C217" i="2"/>
  <c r="S36" i="2"/>
  <c r="K36" i="2"/>
  <c r="C36" i="2"/>
  <c r="S160" i="2"/>
  <c r="K160" i="2"/>
  <c r="C160" i="2"/>
  <c r="S261" i="2"/>
  <c r="K261" i="2"/>
  <c r="C261" i="2"/>
  <c r="S205" i="2"/>
  <c r="K205" i="2"/>
  <c r="C205" i="2"/>
  <c r="S179" i="2"/>
  <c r="K179" i="2"/>
  <c r="C179" i="2"/>
  <c r="S61" i="2"/>
  <c r="K61" i="2"/>
  <c r="C61" i="2"/>
  <c r="S87" i="2"/>
  <c r="K87" i="2"/>
  <c r="G57" i="2"/>
  <c r="O63" i="2"/>
  <c r="W47" i="2"/>
  <c r="G107" i="2"/>
  <c r="O264" i="2"/>
  <c r="W237" i="2"/>
  <c r="O69" i="2"/>
  <c r="G164" i="2"/>
  <c r="W41" i="2"/>
  <c r="P6" i="2"/>
  <c r="C6" i="2"/>
  <c r="R11" i="2"/>
  <c r="J11" i="2"/>
  <c r="Z131" i="2"/>
  <c r="R131" i="2"/>
  <c r="J131" i="2"/>
  <c r="Z211" i="2"/>
  <c r="R211" i="2"/>
  <c r="J211" i="2"/>
  <c r="Z31" i="2"/>
  <c r="R31" i="2"/>
  <c r="J31" i="2"/>
  <c r="Z51" i="2"/>
  <c r="R51" i="2"/>
  <c r="J51" i="2"/>
  <c r="Z123" i="2"/>
  <c r="R123" i="2"/>
  <c r="J123" i="2"/>
  <c r="Z265" i="2"/>
  <c r="R265" i="2"/>
  <c r="J265" i="2"/>
  <c r="Z97" i="2"/>
  <c r="R97" i="2"/>
  <c r="J97" i="2"/>
  <c r="Z141" i="2"/>
  <c r="R141" i="2"/>
  <c r="J141" i="2"/>
  <c r="Z19" i="2"/>
  <c r="R19" i="2"/>
  <c r="J19" i="2"/>
  <c r="Z106" i="2"/>
  <c r="R106" i="2"/>
  <c r="J106" i="2"/>
  <c r="Z108" i="2"/>
  <c r="R108" i="2"/>
  <c r="J108" i="2"/>
  <c r="Z243" i="2"/>
  <c r="R243" i="2"/>
  <c r="J243" i="2"/>
  <c r="Z88" i="2"/>
  <c r="R88" i="2"/>
  <c r="J88" i="2"/>
  <c r="Z23" i="2"/>
  <c r="R23" i="2"/>
  <c r="J23" i="2"/>
  <c r="Z15" i="2"/>
  <c r="R15" i="2"/>
  <c r="J15" i="2"/>
  <c r="Z266" i="2"/>
  <c r="R266" i="2"/>
  <c r="J266" i="2"/>
  <c r="Z197" i="2"/>
  <c r="R197" i="2"/>
  <c r="J197" i="2"/>
  <c r="Z119" i="2"/>
  <c r="R119" i="2"/>
  <c r="J119" i="2"/>
  <c r="Z85" i="2"/>
  <c r="R85" i="2"/>
  <c r="J85" i="2"/>
  <c r="Z227" i="2"/>
  <c r="R227" i="2"/>
  <c r="J227" i="2"/>
  <c r="Z143" i="2"/>
  <c r="R143" i="2"/>
  <c r="J143" i="2"/>
  <c r="Z25" i="2"/>
  <c r="R25" i="2"/>
  <c r="J25" i="2"/>
  <c r="Z182" i="2"/>
  <c r="R182" i="2"/>
  <c r="J182" i="2"/>
  <c r="Z60" i="2"/>
  <c r="R60" i="2"/>
  <c r="J60" i="2"/>
  <c r="Z150" i="2"/>
  <c r="R150" i="2"/>
  <c r="J150" i="2"/>
  <c r="Z127" i="2"/>
  <c r="R127" i="2"/>
  <c r="J127" i="2"/>
  <c r="Z254" i="2"/>
  <c r="R254" i="2"/>
  <c r="J254" i="2"/>
  <c r="Z121" i="2"/>
  <c r="R121" i="2"/>
  <c r="J121" i="2"/>
  <c r="Z53" i="2"/>
  <c r="R53" i="2"/>
  <c r="J53" i="2"/>
  <c r="Z16" i="2"/>
  <c r="R16" i="2"/>
  <c r="J16" i="2"/>
  <c r="Z38" i="2"/>
  <c r="R38" i="2"/>
  <c r="J38" i="2"/>
  <c r="Z236" i="2"/>
  <c r="R236" i="2"/>
  <c r="J236" i="2"/>
  <c r="Z27" i="2"/>
  <c r="R27" i="2"/>
  <c r="J27" i="2"/>
  <c r="Z226" i="2"/>
  <c r="R226" i="2"/>
  <c r="J226" i="2"/>
  <c r="Z34" i="2"/>
  <c r="R34" i="2"/>
  <c r="J34" i="2"/>
  <c r="Z66" i="2"/>
  <c r="R66" i="2"/>
  <c r="J66" i="2"/>
  <c r="Z213" i="2"/>
  <c r="R213" i="2"/>
  <c r="J213" i="2"/>
  <c r="Z219" i="2"/>
  <c r="R219" i="2"/>
  <c r="J219" i="2"/>
  <c r="Z180" i="2"/>
  <c r="R180" i="2"/>
  <c r="J180" i="2"/>
  <c r="Z204" i="2"/>
  <c r="R204" i="2"/>
  <c r="J204" i="2"/>
  <c r="Z215" i="2"/>
  <c r="R215" i="2"/>
  <c r="J215" i="2"/>
  <c r="Z167" i="2"/>
  <c r="R167" i="2"/>
  <c r="J167" i="2"/>
  <c r="Z262" i="2"/>
  <c r="R262" i="2"/>
  <c r="J262" i="2"/>
  <c r="Z235" i="2"/>
  <c r="R235" i="2"/>
  <c r="J235" i="2"/>
  <c r="Z217" i="2"/>
  <c r="R217" i="2"/>
  <c r="J217" i="2"/>
  <c r="Z36" i="2"/>
  <c r="R36" i="2"/>
  <c r="J36" i="2"/>
  <c r="Z160" i="2"/>
  <c r="R160" i="2"/>
  <c r="J160" i="2"/>
  <c r="Z261" i="2"/>
  <c r="R261" i="2"/>
  <c r="J261" i="2"/>
  <c r="Z205" i="2"/>
  <c r="R205" i="2"/>
  <c r="J205" i="2"/>
  <c r="Z179" i="2"/>
  <c r="R179" i="2"/>
  <c r="J179" i="2"/>
  <c r="Z61" i="2"/>
  <c r="R61" i="2"/>
  <c r="J61" i="2"/>
  <c r="W117" i="2"/>
  <c r="G63" i="2"/>
  <c r="O47" i="2"/>
  <c r="W198" i="2"/>
  <c r="G264" i="2"/>
  <c r="P237" i="2"/>
  <c r="H69" i="2"/>
  <c r="X17" i="2"/>
  <c r="P41" i="2"/>
  <c r="O6" i="2"/>
  <c r="Z11" i="2"/>
  <c r="Q11" i="2"/>
  <c r="I11" i="2"/>
  <c r="Y131" i="2"/>
  <c r="Q131" i="2"/>
  <c r="I131" i="2"/>
  <c r="Y211" i="2"/>
  <c r="Q211" i="2"/>
  <c r="I211" i="2"/>
  <c r="Y31" i="2"/>
  <c r="Q31" i="2"/>
  <c r="I31" i="2"/>
  <c r="Y51" i="2"/>
  <c r="Q51" i="2"/>
  <c r="I51" i="2"/>
  <c r="Y123" i="2"/>
  <c r="Q123" i="2"/>
  <c r="I123" i="2"/>
  <c r="Y265" i="2"/>
  <c r="Q265" i="2"/>
  <c r="I265" i="2"/>
  <c r="Y97" i="2"/>
  <c r="Q97" i="2"/>
  <c r="I97" i="2"/>
  <c r="Y141" i="2"/>
  <c r="Q141" i="2"/>
  <c r="I141" i="2"/>
  <c r="Y19" i="2"/>
  <c r="Q19" i="2"/>
  <c r="I19" i="2"/>
  <c r="Y106" i="2"/>
  <c r="Q106" i="2"/>
  <c r="I106" i="2"/>
  <c r="Y108" i="2"/>
  <c r="Q108" i="2"/>
  <c r="I108" i="2"/>
  <c r="Y243" i="2"/>
  <c r="Q243" i="2"/>
  <c r="I243" i="2"/>
  <c r="Y88" i="2"/>
  <c r="Q88" i="2"/>
  <c r="I88" i="2"/>
  <c r="Y23" i="2"/>
  <c r="Q23" i="2"/>
  <c r="I23" i="2"/>
  <c r="Y15" i="2"/>
  <c r="Q15" i="2"/>
  <c r="I15" i="2"/>
  <c r="Y266" i="2"/>
  <c r="Q266" i="2"/>
  <c r="I266" i="2"/>
  <c r="Y197" i="2"/>
  <c r="Q197" i="2"/>
  <c r="I197" i="2"/>
  <c r="Y119" i="2"/>
  <c r="Q119" i="2"/>
  <c r="I119" i="2"/>
  <c r="Y85" i="2"/>
  <c r="Q85" i="2"/>
  <c r="I85" i="2"/>
  <c r="Y227" i="2"/>
  <c r="Q227" i="2"/>
  <c r="I227" i="2"/>
  <c r="Y143" i="2"/>
  <c r="Q143" i="2"/>
  <c r="I143" i="2"/>
  <c r="Y25" i="2"/>
  <c r="Q25" i="2"/>
  <c r="I25" i="2"/>
  <c r="Y182" i="2"/>
  <c r="Q182" i="2"/>
  <c r="I182" i="2"/>
  <c r="Y60" i="2"/>
  <c r="Q60" i="2"/>
  <c r="I60" i="2"/>
  <c r="Y150" i="2"/>
  <c r="Q150" i="2"/>
  <c r="I150" i="2"/>
  <c r="Y127" i="2"/>
  <c r="Q127" i="2"/>
  <c r="I127" i="2"/>
  <c r="Y254" i="2"/>
  <c r="Q254" i="2"/>
  <c r="I254" i="2"/>
  <c r="Y121" i="2"/>
  <c r="Q121" i="2"/>
  <c r="I121" i="2"/>
  <c r="Y53" i="2"/>
  <c r="Q53" i="2"/>
  <c r="I53" i="2"/>
  <c r="Y16" i="2"/>
  <c r="Q16" i="2"/>
  <c r="I16" i="2"/>
  <c r="Y38" i="2"/>
  <c r="Q38" i="2"/>
  <c r="I38" i="2"/>
  <c r="Y236" i="2"/>
  <c r="Q236" i="2"/>
  <c r="I236" i="2"/>
  <c r="Y27" i="2"/>
  <c r="Q27" i="2"/>
  <c r="I27" i="2"/>
  <c r="Y226" i="2"/>
  <c r="Q226" i="2"/>
  <c r="I226" i="2"/>
  <c r="Y34" i="2"/>
  <c r="Q34" i="2"/>
  <c r="I34" i="2"/>
  <c r="Y66" i="2"/>
  <c r="Q66" i="2"/>
  <c r="I66" i="2"/>
  <c r="Y213" i="2"/>
  <c r="Q213" i="2"/>
  <c r="I213" i="2"/>
  <c r="Y219" i="2"/>
  <c r="Q219" i="2"/>
  <c r="I219" i="2"/>
  <c r="Y180" i="2"/>
  <c r="Q180" i="2"/>
  <c r="I180" i="2"/>
  <c r="Y204" i="2"/>
  <c r="Q204" i="2"/>
  <c r="I204" i="2"/>
  <c r="Y215" i="2"/>
  <c r="Q215" i="2"/>
  <c r="I215" i="2"/>
  <c r="Y167" i="2"/>
  <c r="Q167" i="2"/>
  <c r="I167" i="2"/>
  <c r="Y262" i="2"/>
  <c r="Q262" i="2"/>
  <c r="I262" i="2"/>
  <c r="Y235" i="2"/>
  <c r="Q235" i="2"/>
  <c r="I235" i="2"/>
  <c r="Y217" i="2"/>
  <c r="Q217" i="2"/>
  <c r="I217" i="2"/>
  <c r="Y36" i="2"/>
  <c r="Q36" i="2"/>
  <c r="I36" i="2"/>
  <c r="Y160" i="2"/>
  <c r="Q160" i="2"/>
  <c r="I160" i="2"/>
  <c r="Y261" i="2"/>
  <c r="Q261" i="2"/>
  <c r="I261" i="2"/>
  <c r="Y205" i="2"/>
  <c r="Q205" i="2"/>
  <c r="I205" i="2"/>
  <c r="Y179" i="2"/>
  <c r="Q179" i="2"/>
  <c r="I179" i="2"/>
  <c r="Y61" i="2"/>
  <c r="Q61" i="2"/>
  <c r="I61" i="2"/>
  <c r="Y87" i="2"/>
  <c r="O117" i="2"/>
  <c r="W175" i="2"/>
  <c r="G47" i="2"/>
  <c r="O198" i="2"/>
  <c r="W78" i="2"/>
  <c r="O237" i="2"/>
  <c r="G69" i="2"/>
  <c r="W17" i="2"/>
  <c r="O41" i="2"/>
  <c r="N6" i="2"/>
  <c r="X11" i="2"/>
  <c r="P11" i="2"/>
  <c r="H11" i="2"/>
  <c r="X131" i="2"/>
  <c r="P131" i="2"/>
  <c r="H131" i="2"/>
  <c r="X211" i="2"/>
  <c r="P211" i="2"/>
  <c r="H211" i="2"/>
  <c r="X31" i="2"/>
  <c r="P31" i="2"/>
  <c r="H31" i="2"/>
  <c r="X51" i="2"/>
  <c r="P51" i="2"/>
  <c r="H51" i="2"/>
  <c r="X123" i="2"/>
  <c r="P123" i="2"/>
  <c r="H123" i="2"/>
  <c r="X265" i="2"/>
  <c r="P265" i="2"/>
  <c r="H265" i="2"/>
  <c r="X97" i="2"/>
  <c r="P97" i="2"/>
  <c r="H97" i="2"/>
  <c r="X141" i="2"/>
  <c r="P141" i="2"/>
  <c r="H141" i="2"/>
  <c r="X19" i="2"/>
  <c r="P19" i="2"/>
  <c r="H19" i="2"/>
  <c r="X106" i="2"/>
  <c r="P106" i="2"/>
  <c r="H106" i="2"/>
  <c r="X108" i="2"/>
  <c r="P108" i="2"/>
  <c r="H108" i="2"/>
  <c r="X243" i="2"/>
  <c r="P243" i="2"/>
  <c r="H243" i="2"/>
  <c r="X88" i="2"/>
  <c r="P88" i="2"/>
  <c r="H88" i="2"/>
  <c r="X23" i="2"/>
  <c r="P23" i="2"/>
  <c r="H23" i="2"/>
  <c r="X15" i="2"/>
  <c r="P15" i="2"/>
  <c r="H15" i="2"/>
  <c r="X266" i="2"/>
  <c r="P266" i="2"/>
  <c r="H266" i="2"/>
  <c r="X197" i="2"/>
  <c r="P197" i="2"/>
  <c r="H197" i="2"/>
  <c r="X119" i="2"/>
  <c r="P119" i="2"/>
  <c r="H119" i="2"/>
  <c r="X85" i="2"/>
  <c r="P85" i="2"/>
  <c r="H85" i="2"/>
  <c r="X227" i="2"/>
  <c r="P227" i="2"/>
  <c r="H227" i="2"/>
  <c r="X143" i="2"/>
  <c r="P143" i="2"/>
  <c r="H143" i="2"/>
  <c r="X25" i="2"/>
  <c r="P25" i="2"/>
  <c r="H25" i="2"/>
  <c r="X182" i="2"/>
  <c r="P182" i="2"/>
  <c r="H182" i="2"/>
  <c r="X60" i="2"/>
  <c r="P60" i="2"/>
  <c r="H60" i="2"/>
  <c r="X150" i="2"/>
  <c r="P150" i="2"/>
  <c r="H150" i="2"/>
  <c r="X127" i="2"/>
  <c r="P127" i="2"/>
  <c r="H127" i="2"/>
  <c r="X254" i="2"/>
  <c r="P254" i="2"/>
  <c r="H254" i="2"/>
  <c r="X121" i="2"/>
  <c r="P121" i="2"/>
  <c r="H121" i="2"/>
  <c r="X53" i="2"/>
  <c r="P53" i="2"/>
  <c r="H53" i="2"/>
  <c r="X16" i="2"/>
  <c r="P16" i="2"/>
  <c r="H16" i="2"/>
  <c r="X38" i="2"/>
  <c r="P38" i="2"/>
  <c r="H38" i="2"/>
  <c r="X236" i="2"/>
  <c r="P236" i="2"/>
  <c r="H236" i="2"/>
  <c r="X27" i="2"/>
  <c r="P27" i="2"/>
  <c r="H27" i="2"/>
  <c r="X226" i="2"/>
  <c r="P226" i="2"/>
  <c r="H226" i="2"/>
  <c r="X34" i="2"/>
  <c r="P34" i="2"/>
  <c r="H34" i="2"/>
  <c r="X66" i="2"/>
  <c r="P66" i="2"/>
  <c r="H66" i="2"/>
  <c r="X213" i="2"/>
  <c r="P213" i="2"/>
  <c r="H213" i="2"/>
  <c r="X219" i="2"/>
  <c r="P219" i="2"/>
  <c r="H219" i="2"/>
  <c r="X180" i="2"/>
  <c r="P180" i="2"/>
  <c r="H180" i="2"/>
  <c r="X204" i="2"/>
  <c r="P204" i="2"/>
  <c r="H204" i="2"/>
  <c r="X215" i="2"/>
  <c r="P215" i="2"/>
  <c r="H215" i="2"/>
  <c r="X167" i="2"/>
  <c r="P167" i="2"/>
  <c r="H167" i="2"/>
  <c r="X262" i="2"/>
  <c r="P262" i="2"/>
  <c r="H262" i="2"/>
  <c r="X235" i="2"/>
  <c r="P235" i="2"/>
  <c r="H235" i="2"/>
  <c r="X217" i="2"/>
  <c r="P217" i="2"/>
  <c r="H217" i="2"/>
  <c r="X36" i="2"/>
  <c r="P36" i="2"/>
  <c r="H36" i="2"/>
  <c r="X160" i="2"/>
  <c r="P160" i="2"/>
  <c r="H160" i="2"/>
  <c r="X261" i="2"/>
  <c r="P261" i="2"/>
  <c r="H261" i="2"/>
  <c r="X205" i="2"/>
  <c r="P205" i="2"/>
  <c r="H205" i="2"/>
  <c r="X179" i="2"/>
  <c r="P179" i="2"/>
  <c r="H179" i="2"/>
  <c r="G117" i="2"/>
  <c r="O175" i="2"/>
  <c r="W263" i="2"/>
  <c r="G198" i="2"/>
  <c r="P78" i="2"/>
  <c r="H237" i="2"/>
  <c r="X164" i="2"/>
  <c r="P17" i="2"/>
  <c r="H41" i="2"/>
  <c r="M6" i="2"/>
  <c r="W11" i="2"/>
  <c r="O11" i="2"/>
  <c r="G11" i="2"/>
  <c r="W131" i="2"/>
  <c r="O131" i="2"/>
  <c r="G131" i="2"/>
  <c r="W211" i="2"/>
  <c r="O211" i="2"/>
  <c r="G211" i="2"/>
  <c r="W31" i="2"/>
  <c r="O31" i="2"/>
  <c r="G31" i="2"/>
  <c r="W51" i="2"/>
  <c r="O51" i="2"/>
  <c r="G51" i="2"/>
  <c r="W123" i="2"/>
  <c r="O123" i="2"/>
  <c r="G123" i="2"/>
  <c r="W265" i="2"/>
  <c r="O265" i="2"/>
  <c r="G265" i="2"/>
  <c r="W97" i="2"/>
  <c r="O97" i="2"/>
  <c r="G97" i="2"/>
  <c r="W141" i="2"/>
  <c r="O141" i="2"/>
  <c r="G141" i="2"/>
  <c r="W19" i="2"/>
  <c r="O19" i="2"/>
  <c r="G19" i="2"/>
  <c r="W106" i="2"/>
  <c r="O106" i="2"/>
  <c r="G106" i="2"/>
  <c r="W108" i="2"/>
  <c r="O108" i="2"/>
  <c r="G108" i="2"/>
  <c r="W243" i="2"/>
  <c r="O243" i="2"/>
  <c r="G243" i="2"/>
  <c r="W88" i="2"/>
  <c r="O88" i="2"/>
  <c r="G88" i="2"/>
  <c r="W23" i="2"/>
  <c r="O23" i="2"/>
  <c r="G23" i="2"/>
  <c r="W15" i="2"/>
  <c r="O15" i="2"/>
  <c r="G15" i="2"/>
  <c r="W266" i="2"/>
  <c r="O266" i="2"/>
  <c r="G266" i="2"/>
  <c r="W197" i="2"/>
  <c r="O197" i="2"/>
  <c r="G197" i="2"/>
  <c r="W119" i="2"/>
  <c r="O119" i="2"/>
  <c r="G119" i="2"/>
  <c r="W85" i="2"/>
  <c r="O85" i="2"/>
  <c r="G85" i="2"/>
  <c r="W227" i="2"/>
  <c r="O227" i="2"/>
  <c r="G227" i="2"/>
  <c r="W143" i="2"/>
  <c r="O143" i="2"/>
  <c r="G143" i="2"/>
  <c r="W25" i="2"/>
  <c r="O25" i="2"/>
  <c r="G25" i="2"/>
  <c r="W182" i="2"/>
  <c r="O182" i="2"/>
  <c r="G182" i="2"/>
  <c r="W60" i="2"/>
  <c r="O60" i="2"/>
  <c r="G60" i="2"/>
  <c r="W150" i="2"/>
  <c r="O150" i="2"/>
  <c r="G150" i="2"/>
  <c r="W127" i="2"/>
  <c r="O127" i="2"/>
  <c r="G127" i="2"/>
  <c r="W254" i="2"/>
  <c r="O254" i="2"/>
  <c r="G254" i="2"/>
  <c r="W121" i="2"/>
  <c r="O121" i="2"/>
  <c r="G121" i="2"/>
  <c r="W53" i="2"/>
  <c r="O53" i="2"/>
  <c r="G53" i="2"/>
  <c r="W16" i="2"/>
  <c r="O16" i="2"/>
  <c r="G16" i="2"/>
  <c r="W38" i="2"/>
  <c r="O38" i="2"/>
  <c r="G38" i="2"/>
  <c r="W236" i="2"/>
  <c r="O236" i="2"/>
  <c r="G236" i="2"/>
  <c r="W27" i="2"/>
  <c r="O27" i="2"/>
  <c r="G27" i="2"/>
  <c r="W226" i="2"/>
  <c r="O226" i="2"/>
  <c r="G226" i="2"/>
  <c r="W34" i="2"/>
  <c r="O34" i="2"/>
  <c r="G34" i="2"/>
  <c r="W66" i="2"/>
  <c r="O66" i="2"/>
  <c r="G66" i="2"/>
  <c r="W213" i="2"/>
  <c r="O213" i="2"/>
  <c r="G213" i="2"/>
  <c r="W219" i="2"/>
  <c r="O219" i="2"/>
  <c r="G219" i="2"/>
  <c r="W180" i="2"/>
  <c r="O180" i="2"/>
  <c r="G180" i="2"/>
  <c r="W204" i="2"/>
  <c r="O204" i="2"/>
  <c r="G204" i="2"/>
  <c r="W215" i="2"/>
  <c r="O215" i="2"/>
  <c r="G215" i="2"/>
  <c r="W167" i="2"/>
  <c r="O167" i="2"/>
  <c r="G167" i="2"/>
  <c r="W262" i="2"/>
  <c r="O262" i="2"/>
  <c r="G262" i="2"/>
  <c r="W235" i="2"/>
  <c r="O235" i="2"/>
  <c r="G235" i="2"/>
  <c r="W217" i="2"/>
  <c r="O217" i="2"/>
  <c r="G217" i="2"/>
  <c r="W36" i="2"/>
  <c r="O36" i="2"/>
  <c r="G36" i="2"/>
  <c r="W160" i="2"/>
  <c r="O160" i="2"/>
  <c r="G160" i="2"/>
  <c r="W261" i="2"/>
  <c r="O261" i="2"/>
  <c r="G261" i="2"/>
  <c r="W205" i="2"/>
  <c r="O205" i="2"/>
  <c r="G205" i="2"/>
  <c r="W179" i="2"/>
  <c r="O179" i="2"/>
  <c r="G179" i="2"/>
  <c r="W61" i="2"/>
  <c r="O61" i="2"/>
  <c r="G61" i="2"/>
  <c r="W125" i="2"/>
  <c r="G175" i="2"/>
  <c r="O263" i="2"/>
  <c r="W270" i="2"/>
  <c r="O78" i="2"/>
  <c r="G237" i="2"/>
  <c r="W164" i="2"/>
  <c r="O17" i="2"/>
  <c r="G41" i="2"/>
  <c r="H6" i="2"/>
  <c r="V11" i="2"/>
  <c r="N11" i="2"/>
  <c r="F11" i="2"/>
  <c r="V131" i="2"/>
  <c r="N131" i="2"/>
  <c r="F131" i="2"/>
  <c r="V211" i="2"/>
  <c r="N211" i="2"/>
  <c r="F211" i="2"/>
  <c r="V31" i="2"/>
  <c r="N31" i="2"/>
  <c r="F31" i="2"/>
  <c r="V51" i="2"/>
  <c r="N51" i="2"/>
  <c r="F51" i="2"/>
  <c r="V123" i="2"/>
  <c r="N123" i="2"/>
  <c r="F123" i="2"/>
  <c r="V265" i="2"/>
  <c r="N265" i="2"/>
  <c r="F265" i="2"/>
  <c r="V97" i="2"/>
  <c r="N97" i="2"/>
  <c r="F97" i="2"/>
  <c r="V141" i="2"/>
  <c r="N141" i="2"/>
  <c r="F141" i="2"/>
  <c r="V19" i="2"/>
  <c r="N19" i="2"/>
  <c r="F19" i="2"/>
  <c r="V106" i="2"/>
  <c r="N106" i="2"/>
  <c r="F106" i="2"/>
  <c r="V108" i="2"/>
  <c r="N108" i="2"/>
  <c r="F108" i="2"/>
  <c r="V243" i="2"/>
  <c r="N243" i="2"/>
  <c r="F243" i="2"/>
  <c r="V88" i="2"/>
  <c r="N88" i="2"/>
  <c r="F88" i="2"/>
  <c r="V23" i="2"/>
  <c r="N23" i="2"/>
  <c r="F23" i="2"/>
  <c r="V15" i="2"/>
  <c r="N15" i="2"/>
  <c r="F15" i="2"/>
  <c r="V266" i="2"/>
  <c r="N266" i="2"/>
  <c r="F266" i="2"/>
  <c r="V197" i="2"/>
  <c r="N197" i="2"/>
  <c r="F197" i="2"/>
  <c r="V119" i="2"/>
  <c r="N119" i="2"/>
  <c r="F119" i="2"/>
  <c r="AC119" i="2" s="1"/>
  <c r="V85" i="2"/>
  <c r="N85" i="2"/>
  <c r="F85" i="2"/>
  <c r="V227" i="2"/>
  <c r="N227" i="2"/>
  <c r="F227" i="2"/>
  <c r="V143" i="2"/>
  <c r="N143" i="2"/>
  <c r="F143" i="2"/>
  <c r="V25" i="2"/>
  <c r="N25" i="2"/>
  <c r="F25" i="2"/>
  <c r="V182" i="2"/>
  <c r="N182" i="2"/>
  <c r="F182" i="2"/>
  <c r="V60" i="2"/>
  <c r="N60" i="2"/>
  <c r="F60" i="2"/>
  <c r="V150" i="2"/>
  <c r="N150" i="2"/>
  <c r="F150" i="2"/>
  <c r="V127" i="2"/>
  <c r="N127" i="2"/>
  <c r="F127" i="2"/>
  <c r="V254" i="2"/>
  <c r="N254" i="2"/>
  <c r="F254" i="2"/>
  <c r="V121" i="2"/>
  <c r="N121" i="2"/>
  <c r="F121" i="2"/>
  <c r="V53" i="2"/>
  <c r="N53" i="2"/>
  <c r="F53" i="2"/>
  <c r="V16" i="2"/>
  <c r="N16" i="2"/>
  <c r="F16" i="2"/>
  <c r="V38" i="2"/>
  <c r="N38" i="2"/>
  <c r="F38" i="2"/>
  <c r="V236" i="2"/>
  <c r="N236" i="2"/>
  <c r="F236" i="2"/>
  <c r="V27" i="2"/>
  <c r="N27" i="2"/>
  <c r="F27" i="2"/>
  <c r="V226" i="2"/>
  <c r="N226" i="2"/>
  <c r="F226" i="2"/>
  <c r="V34" i="2"/>
  <c r="N34" i="2"/>
  <c r="F34" i="2"/>
  <c r="V66" i="2"/>
  <c r="N66" i="2"/>
  <c r="F66" i="2"/>
  <c r="V213" i="2"/>
  <c r="N213" i="2"/>
  <c r="F213" i="2"/>
  <c r="V219" i="2"/>
  <c r="N219" i="2"/>
  <c r="F219" i="2"/>
  <c r="V180" i="2"/>
  <c r="N180" i="2"/>
  <c r="F180" i="2"/>
  <c r="V204" i="2"/>
  <c r="N204" i="2"/>
  <c r="F204" i="2"/>
  <c r="V215" i="2"/>
  <c r="N215" i="2"/>
  <c r="F215" i="2"/>
  <c r="V167" i="2"/>
  <c r="N167" i="2"/>
  <c r="F167" i="2"/>
  <c r="V262" i="2"/>
  <c r="N262" i="2"/>
  <c r="F262" i="2"/>
  <c r="V235" i="2"/>
  <c r="N235" i="2"/>
  <c r="F235" i="2"/>
  <c r="V217" i="2"/>
  <c r="N217" i="2"/>
  <c r="F217" i="2"/>
  <c r="V36" i="2"/>
  <c r="N36" i="2"/>
  <c r="F36" i="2"/>
  <c r="V160" i="2"/>
  <c r="N160" i="2"/>
  <c r="F160" i="2"/>
  <c r="V261" i="2"/>
  <c r="N261" i="2"/>
  <c r="F261" i="2"/>
  <c r="V205" i="2"/>
  <c r="N205" i="2"/>
  <c r="F205" i="2"/>
  <c r="V179" i="2"/>
  <c r="N179" i="2"/>
  <c r="F179" i="2"/>
  <c r="V61" i="2"/>
  <c r="N61" i="2"/>
  <c r="F61" i="2"/>
  <c r="V87" i="2"/>
  <c r="N87" i="2"/>
  <c r="F87" i="2"/>
  <c r="V129" i="2"/>
  <c r="O125" i="2"/>
  <c r="W208" i="2"/>
  <c r="G263" i="2"/>
  <c r="O270" i="2"/>
  <c r="H78" i="2"/>
  <c r="X69" i="2"/>
  <c r="P164" i="2"/>
  <c r="H17" i="2"/>
  <c r="X6" i="2"/>
  <c r="G6" i="2"/>
  <c r="U11" i="2"/>
  <c r="M11" i="2"/>
  <c r="E11" i="2"/>
  <c r="U131" i="2"/>
  <c r="M131" i="2"/>
  <c r="E131" i="2"/>
  <c r="U211" i="2"/>
  <c r="M211" i="2"/>
  <c r="E211" i="2"/>
  <c r="U31" i="2"/>
  <c r="M31" i="2"/>
  <c r="E31" i="2"/>
  <c r="U51" i="2"/>
  <c r="M51" i="2"/>
  <c r="E51" i="2"/>
  <c r="U123" i="2"/>
  <c r="M123" i="2"/>
  <c r="E123" i="2"/>
  <c r="U265" i="2"/>
  <c r="M265" i="2"/>
  <c r="E265" i="2"/>
  <c r="AE265" i="2" s="1"/>
  <c r="U97" i="2"/>
  <c r="M97" i="2"/>
  <c r="E97" i="2"/>
  <c r="U141" i="2"/>
  <c r="M141" i="2"/>
  <c r="E141" i="2"/>
  <c r="U19" i="2"/>
  <c r="M19" i="2"/>
  <c r="E19" i="2"/>
  <c r="U106" i="2"/>
  <c r="M106" i="2"/>
  <c r="E106" i="2"/>
  <c r="U108" i="2"/>
  <c r="M108" i="2"/>
  <c r="E108" i="2"/>
  <c r="U243" i="2"/>
  <c r="M243" i="2"/>
  <c r="E243" i="2"/>
  <c r="U88" i="2"/>
  <c r="M88" i="2"/>
  <c r="E88" i="2"/>
  <c r="U23" i="2"/>
  <c r="M23" i="2"/>
  <c r="E23" i="2"/>
  <c r="U15" i="2"/>
  <c r="M15" i="2"/>
  <c r="E15" i="2"/>
  <c r="U266" i="2"/>
  <c r="M266" i="2"/>
  <c r="E266" i="2"/>
  <c r="U197" i="2"/>
  <c r="M197" i="2"/>
  <c r="E197" i="2"/>
  <c r="U119" i="2"/>
  <c r="M119" i="2"/>
  <c r="E119" i="2"/>
  <c r="U85" i="2"/>
  <c r="M85" i="2"/>
  <c r="E85" i="2"/>
  <c r="U227" i="2"/>
  <c r="M227" i="2"/>
  <c r="E227" i="2"/>
  <c r="U143" i="2"/>
  <c r="M143" i="2"/>
  <c r="E143" i="2"/>
  <c r="U25" i="2"/>
  <c r="M25" i="2"/>
  <c r="E25" i="2"/>
  <c r="U182" i="2"/>
  <c r="M182" i="2"/>
  <c r="E182" i="2"/>
  <c r="U60" i="2"/>
  <c r="M60" i="2"/>
  <c r="E60" i="2"/>
  <c r="U150" i="2"/>
  <c r="M150" i="2"/>
  <c r="E150" i="2"/>
  <c r="U127" i="2"/>
  <c r="M127" i="2"/>
  <c r="E127" i="2"/>
  <c r="U254" i="2"/>
  <c r="M254" i="2"/>
  <c r="E254" i="2"/>
  <c r="U121" i="2"/>
  <c r="M121" i="2"/>
  <c r="E121" i="2"/>
  <c r="U53" i="2"/>
  <c r="M53" i="2"/>
  <c r="E53" i="2"/>
  <c r="U16" i="2"/>
  <c r="M16" i="2"/>
  <c r="E16" i="2"/>
  <c r="U38" i="2"/>
  <c r="M38" i="2"/>
  <c r="E38" i="2"/>
  <c r="U236" i="2"/>
  <c r="M236" i="2"/>
  <c r="E236" i="2"/>
  <c r="U27" i="2"/>
  <c r="M27" i="2"/>
  <c r="E27" i="2"/>
  <c r="U226" i="2"/>
  <c r="M226" i="2"/>
  <c r="E226" i="2"/>
  <c r="U34" i="2"/>
  <c r="M34" i="2"/>
  <c r="E34" i="2"/>
  <c r="U66" i="2"/>
  <c r="M66" i="2"/>
  <c r="E66" i="2"/>
  <c r="U213" i="2"/>
  <c r="M213" i="2"/>
  <c r="E213" i="2"/>
  <c r="U219" i="2"/>
  <c r="M219" i="2"/>
  <c r="E219" i="2"/>
  <c r="U180" i="2"/>
  <c r="M180" i="2"/>
  <c r="E180" i="2"/>
  <c r="U204" i="2"/>
  <c r="M204" i="2"/>
  <c r="E204" i="2"/>
  <c r="U215" i="2"/>
  <c r="M215" i="2"/>
  <c r="E215" i="2"/>
  <c r="U167" i="2"/>
  <c r="M167" i="2"/>
  <c r="E167" i="2"/>
  <c r="U262" i="2"/>
  <c r="M262" i="2"/>
  <c r="E262" i="2"/>
  <c r="U235" i="2"/>
  <c r="M235" i="2"/>
  <c r="E235" i="2"/>
  <c r="U217" i="2"/>
  <c r="M217" i="2"/>
  <c r="E217" i="2"/>
  <c r="U36" i="2"/>
  <c r="M36" i="2"/>
  <c r="E36" i="2"/>
  <c r="U160" i="2"/>
  <c r="M160" i="2"/>
  <c r="E160" i="2"/>
  <c r="U261" i="2"/>
  <c r="M261" i="2"/>
  <c r="E261" i="2"/>
  <c r="U205" i="2"/>
  <c r="M205" i="2"/>
  <c r="E205" i="2"/>
  <c r="U179" i="2"/>
  <c r="M179" i="2"/>
  <c r="E179" i="2"/>
  <c r="U61" i="2"/>
  <c r="M61" i="2"/>
  <c r="E61" i="2"/>
  <c r="U87" i="2"/>
  <c r="G125" i="2"/>
  <c r="O208" i="2"/>
  <c r="AB208" i="2" s="1"/>
  <c r="W107" i="2"/>
  <c r="G270" i="2"/>
  <c r="G78" i="2"/>
  <c r="W69" i="2"/>
  <c r="O164" i="2"/>
  <c r="G17" i="2"/>
  <c r="W6" i="2"/>
  <c r="F6" i="2"/>
  <c r="T11" i="2"/>
  <c r="L11" i="2"/>
  <c r="D11" i="2"/>
  <c r="T131" i="2"/>
  <c r="L131" i="2"/>
  <c r="D131" i="2"/>
  <c r="T211" i="2"/>
  <c r="L211" i="2"/>
  <c r="D211" i="2"/>
  <c r="T31" i="2"/>
  <c r="L31" i="2"/>
  <c r="D31" i="2"/>
  <c r="T51" i="2"/>
  <c r="L51" i="2"/>
  <c r="D51" i="2"/>
  <c r="T123" i="2"/>
  <c r="L123" i="2"/>
  <c r="D123" i="2"/>
  <c r="T265" i="2"/>
  <c r="L265" i="2"/>
  <c r="D265" i="2"/>
  <c r="T97" i="2"/>
  <c r="L97" i="2"/>
  <c r="D97" i="2"/>
  <c r="T141" i="2"/>
  <c r="L141" i="2"/>
  <c r="D141" i="2"/>
  <c r="T19" i="2"/>
  <c r="L19" i="2"/>
  <c r="D19" i="2"/>
  <c r="T106" i="2"/>
  <c r="L106" i="2"/>
  <c r="D106" i="2"/>
  <c r="T108" i="2"/>
  <c r="L108" i="2"/>
  <c r="D108" i="2"/>
  <c r="T243" i="2"/>
  <c r="L243" i="2"/>
  <c r="D243" i="2"/>
  <c r="T88" i="2"/>
  <c r="L88" i="2"/>
  <c r="D88" i="2"/>
  <c r="T23" i="2"/>
  <c r="L23" i="2"/>
  <c r="D23" i="2"/>
  <c r="T15" i="2"/>
  <c r="L15" i="2"/>
  <c r="D15" i="2"/>
  <c r="T266" i="2"/>
  <c r="L266" i="2"/>
  <c r="D266" i="2"/>
  <c r="T197" i="2"/>
  <c r="L197" i="2"/>
  <c r="D197" i="2"/>
  <c r="T119" i="2"/>
  <c r="L119" i="2"/>
  <c r="D119" i="2"/>
  <c r="T85" i="2"/>
  <c r="L85" i="2"/>
  <c r="D85" i="2"/>
  <c r="T227" i="2"/>
  <c r="L227" i="2"/>
  <c r="D227" i="2"/>
  <c r="T143" i="2"/>
  <c r="L143" i="2"/>
  <c r="D143" i="2"/>
  <c r="T25" i="2"/>
  <c r="L25" i="2"/>
  <c r="D25" i="2"/>
  <c r="T182" i="2"/>
  <c r="L182" i="2"/>
  <c r="D182" i="2"/>
  <c r="T60" i="2"/>
  <c r="L60" i="2"/>
  <c r="D60" i="2"/>
  <c r="T150" i="2"/>
  <c r="L150" i="2"/>
  <c r="D150" i="2"/>
  <c r="T127" i="2"/>
  <c r="L127" i="2"/>
  <c r="D127" i="2"/>
  <c r="T254" i="2"/>
  <c r="L254" i="2"/>
  <c r="D254" i="2"/>
  <c r="T121" i="2"/>
  <c r="L121" i="2"/>
  <c r="D121" i="2"/>
  <c r="T53" i="2"/>
  <c r="L53" i="2"/>
  <c r="D53" i="2"/>
  <c r="T16" i="2"/>
  <c r="L16" i="2"/>
  <c r="D16" i="2"/>
  <c r="T38" i="2"/>
  <c r="L38" i="2"/>
  <c r="D38" i="2"/>
  <c r="T236" i="2"/>
  <c r="L236" i="2"/>
  <c r="D236" i="2"/>
  <c r="T27" i="2"/>
  <c r="L27" i="2"/>
  <c r="D27" i="2"/>
  <c r="T226" i="2"/>
  <c r="L226" i="2"/>
  <c r="D226" i="2"/>
  <c r="T34" i="2"/>
  <c r="L34" i="2"/>
  <c r="D34" i="2"/>
  <c r="T66" i="2"/>
  <c r="L66" i="2"/>
  <c r="D66" i="2"/>
  <c r="T213" i="2"/>
  <c r="L213" i="2"/>
  <c r="D213" i="2"/>
  <c r="T219" i="2"/>
  <c r="L219" i="2"/>
  <c r="D219" i="2"/>
  <c r="T180" i="2"/>
  <c r="L180" i="2"/>
  <c r="D180" i="2"/>
  <c r="T204" i="2"/>
  <c r="L204" i="2"/>
  <c r="D204" i="2"/>
  <c r="T215" i="2"/>
  <c r="L215" i="2"/>
  <c r="D215" i="2"/>
  <c r="T167" i="2"/>
  <c r="L167" i="2"/>
  <c r="D167" i="2"/>
  <c r="T262" i="2"/>
  <c r="L262" i="2"/>
  <c r="D262" i="2"/>
  <c r="T235" i="2"/>
  <c r="L235" i="2"/>
  <c r="D235" i="2"/>
  <c r="T217" i="2"/>
  <c r="L217" i="2"/>
  <c r="D217" i="2"/>
  <c r="T36" i="2"/>
  <c r="L36" i="2"/>
  <c r="D36" i="2"/>
  <c r="T160" i="2"/>
  <c r="L160" i="2"/>
  <c r="D160" i="2"/>
  <c r="T261" i="2"/>
  <c r="L261" i="2"/>
  <c r="D261" i="2"/>
  <c r="T205" i="2"/>
  <c r="L205" i="2"/>
  <c r="D205" i="2"/>
  <c r="T179" i="2"/>
  <c r="L179" i="2"/>
  <c r="D179" i="2"/>
  <c r="T61" i="2"/>
  <c r="L61" i="2"/>
  <c r="D61" i="2"/>
  <c r="X61" i="2"/>
  <c r="Q87" i="2"/>
  <c r="G87" i="2"/>
  <c r="U129" i="2"/>
  <c r="M129" i="2"/>
  <c r="E129" i="2"/>
  <c r="U223" i="2"/>
  <c r="M223" i="2"/>
  <c r="E223" i="2"/>
  <c r="U242" i="2"/>
  <c r="M242" i="2"/>
  <c r="E242" i="2"/>
  <c r="U258" i="2"/>
  <c r="M258" i="2"/>
  <c r="E258" i="2"/>
  <c r="U89" i="2"/>
  <c r="M89" i="2"/>
  <c r="E89" i="2"/>
  <c r="U68" i="2"/>
  <c r="M68" i="2"/>
  <c r="E68" i="2"/>
  <c r="U162" i="2"/>
  <c r="M162" i="2"/>
  <c r="E162" i="2"/>
  <c r="U207" i="2"/>
  <c r="M207" i="2"/>
  <c r="E207" i="2"/>
  <c r="M212" i="2"/>
  <c r="P61" i="2"/>
  <c r="P87" i="2"/>
  <c r="E87" i="2"/>
  <c r="T129" i="2"/>
  <c r="L129" i="2"/>
  <c r="D129" i="2"/>
  <c r="T223" i="2"/>
  <c r="L223" i="2"/>
  <c r="D223" i="2"/>
  <c r="T242" i="2"/>
  <c r="L242" i="2"/>
  <c r="D242" i="2"/>
  <c r="T258" i="2"/>
  <c r="L258" i="2"/>
  <c r="D258" i="2"/>
  <c r="T89" i="2"/>
  <c r="L89" i="2"/>
  <c r="D89" i="2"/>
  <c r="T68" i="2"/>
  <c r="L68" i="2"/>
  <c r="D68" i="2"/>
  <c r="T162" i="2"/>
  <c r="L162" i="2"/>
  <c r="D162" i="2"/>
  <c r="T207" i="2"/>
  <c r="L207" i="2"/>
  <c r="D207" i="2"/>
  <c r="T8" i="2"/>
  <c r="L8" i="2"/>
  <c r="D8" i="2"/>
  <c r="T212" i="2"/>
  <c r="L212" i="2"/>
  <c r="D212" i="2"/>
  <c r="T239" i="2"/>
  <c r="L239" i="2"/>
  <c r="D239" i="2"/>
  <c r="C8" i="2"/>
  <c r="K212" i="2"/>
  <c r="S239" i="2"/>
  <c r="C239" i="2"/>
  <c r="N8" i="2"/>
  <c r="F239" i="2"/>
  <c r="M239" i="2"/>
  <c r="H61" i="2"/>
  <c r="O87" i="2"/>
  <c r="D87" i="2"/>
  <c r="S129" i="2"/>
  <c r="K129" i="2"/>
  <c r="C129" i="2"/>
  <c r="S223" i="2"/>
  <c r="K223" i="2"/>
  <c r="C223" i="2"/>
  <c r="S242" i="2"/>
  <c r="K242" i="2"/>
  <c r="C242" i="2"/>
  <c r="S258" i="2"/>
  <c r="K258" i="2"/>
  <c r="C258" i="2"/>
  <c r="S89" i="2"/>
  <c r="K89" i="2"/>
  <c r="C89" i="2"/>
  <c r="S68" i="2"/>
  <c r="K68" i="2"/>
  <c r="C68" i="2"/>
  <c r="S162" i="2"/>
  <c r="K162" i="2"/>
  <c r="C162" i="2"/>
  <c r="S207" i="2"/>
  <c r="K207" i="2"/>
  <c r="C207" i="2"/>
  <c r="S8" i="2"/>
  <c r="K8" i="2"/>
  <c r="S212" i="2"/>
  <c r="C212" i="2"/>
  <c r="K239" i="2"/>
  <c r="V207" i="2"/>
  <c r="F212" i="2"/>
  <c r="U212" i="2"/>
  <c r="Z87" i="2"/>
  <c r="M87" i="2"/>
  <c r="C87" i="2"/>
  <c r="R129" i="2"/>
  <c r="J129" i="2"/>
  <c r="Z223" i="2"/>
  <c r="R223" i="2"/>
  <c r="J223" i="2"/>
  <c r="Z242" i="2"/>
  <c r="R242" i="2"/>
  <c r="J242" i="2"/>
  <c r="Z258" i="2"/>
  <c r="R258" i="2"/>
  <c r="J258" i="2"/>
  <c r="Z89" i="2"/>
  <c r="R89" i="2"/>
  <c r="J89" i="2"/>
  <c r="Z68" i="2"/>
  <c r="R68" i="2"/>
  <c r="J68" i="2"/>
  <c r="Z162" i="2"/>
  <c r="R162" i="2"/>
  <c r="J162" i="2"/>
  <c r="Z207" i="2"/>
  <c r="R207" i="2"/>
  <c r="J207" i="2"/>
  <c r="Z8" i="2"/>
  <c r="R8" i="2"/>
  <c r="J8" i="2"/>
  <c r="Z212" i="2"/>
  <c r="R212" i="2"/>
  <c r="J212" i="2"/>
  <c r="Z239" i="2"/>
  <c r="R239" i="2"/>
  <c r="J239" i="2"/>
  <c r="V212" i="2"/>
  <c r="E212" i="2"/>
  <c r="X87" i="2"/>
  <c r="L87" i="2"/>
  <c r="Z129" i="2"/>
  <c r="Q129" i="2"/>
  <c r="I129" i="2"/>
  <c r="Y223" i="2"/>
  <c r="Q223" i="2"/>
  <c r="I223" i="2"/>
  <c r="Y242" i="2"/>
  <c r="Q242" i="2"/>
  <c r="I242" i="2"/>
  <c r="Y258" i="2"/>
  <c r="Q258" i="2"/>
  <c r="I258" i="2"/>
  <c r="Y89" i="2"/>
  <c r="Q89" i="2"/>
  <c r="I89" i="2"/>
  <c r="Y68" i="2"/>
  <c r="Q68" i="2"/>
  <c r="I68" i="2"/>
  <c r="Y162" i="2"/>
  <c r="Q162" i="2"/>
  <c r="I162" i="2"/>
  <c r="Y207" i="2"/>
  <c r="Q207" i="2"/>
  <c r="I207" i="2"/>
  <c r="Y8" i="2"/>
  <c r="Q8" i="2"/>
  <c r="I8" i="2"/>
  <c r="Y212" i="2"/>
  <c r="Q212" i="2"/>
  <c r="I212" i="2"/>
  <c r="Y239" i="2"/>
  <c r="Q239" i="2"/>
  <c r="I239" i="2"/>
  <c r="F68" i="2"/>
  <c r="F207" i="2"/>
  <c r="N212" i="2"/>
  <c r="M8" i="2"/>
  <c r="W87" i="2"/>
  <c r="J87" i="2"/>
  <c r="Y129" i="2"/>
  <c r="P129" i="2"/>
  <c r="H129" i="2"/>
  <c r="X223" i="2"/>
  <c r="P223" i="2"/>
  <c r="H223" i="2"/>
  <c r="X242" i="2"/>
  <c r="P242" i="2"/>
  <c r="H242" i="2"/>
  <c r="X258" i="2"/>
  <c r="P258" i="2"/>
  <c r="H258" i="2"/>
  <c r="X89" i="2"/>
  <c r="P89" i="2"/>
  <c r="H89" i="2"/>
  <c r="X68" i="2"/>
  <c r="P68" i="2"/>
  <c r="H68" i="2"/>
  <c r="X162" i="2"/>
  <c r="P162" i="2"/>
  <c r="H162" i="2"/>
  <c r="X207" i="2"/>
  <c r="P207" i="2"/>
  <c r="H207" i="2"/>
  <c r="X8" i="2"/>
  <c r="P8" i="2"/>
  <c r="H8" i="2"/>
  <c r="X212" i="2"/>
  <c r="P212" i="2"/>
  <c r="H212" i="2"/>
  <c r="X239" i="2"/>
  <c r="P239" i="2"/>
  <c r="H239" i="2"/>
  <c r="G239" i="2"/>
  <c r="V89" i="2"/>
  <c r="V68" i="2"/>
  <c r="N162" i="2"/>
  <c r="V8" i="2"/>
  <c r="N239" i="2"/>
  <c r="U239" i="2"/>
  <c r="T87" i="2"/>
  <c r="I87" i="2"/>
  <c r="X129" i="2"/>
  <c r="O129" i="2"/>
  <c r="G129" i="2"/>
  <c r="W223" i="2"/>
  <c r="O223" i="2"/>
  <c r="G223" i="2"/>
  <c r="W242" i="2"/>
  <c r="O242" i="2"/>
  <c r="G242" i="2"/>
  <c r="W258" i="2"/>
  <c r="O258" i="2"/>
  <c r="G258" i="2"/>
  <c r="W89" i="2"/>
  <c r="O89" i="2"/>
  <c r="G89" i="2"/>
  <c r="W68" i="2"/>
  <c r="O68" i="2"/>
  <c r="G68" i="2"/>
  <c r="W162" i="2"/>
  <c r="O162" i="2"/>
  <c r="G162" i="2"/>
  <c r="W207" i="2"/>
  <c r="O207" i="2"/>
  <c r="G207" i="2"/>
  <c r="W8" i="2"/>
  <c r="O8" i="2"/>
  <c r="G8" i="2"/>
  <c r="W212" i="2"/>
  <c r="O212" i="2"/>
  <c r="G212" i="2"/>
  <c r="W239" i="2"/>
  <c r="O239" i="2"/>
  <c r="N258" i="2"/>
  <c r="F89" i="2"/>
  <c r="V162" i="2"/>
  <c r="F162" i="2"/>
  <c r="F8" i="2"/>
  <c r="U8" i="2"/>
  <c r="E239" i="2"/>
  <c r="R87" i="2"/>
  <c r="H87" i="2"/>
  <c r="W129" i="2"/>
  <c r="N129" i="2"/>
  <c r="F129" i="2"/>
  <c r="V223" i="2"/>
  <c r="N223" i="2"/>
  <c r="F223" i="2"/>
  <c r="V242" i="2"/>
  <c r="N242" i="2"/>
  <c r="F242" i="2"/>
  <c r="V258" i="2"/>
  <c r="F258" i="2"/>
  <c r="N89" i="2"/>
  <c r="N68" i="2"/>
  <c r="N207" i="2"/>
  <c r="V239" i="2"/>
  <c r="E8" i="2"/>
  <c r="AC282" i="2"/>
  <c r="AE238" i="2"/>
  <c r="AB156" i="2"/>
  <c r="AB144" i="2"/>
  <c r="AE176" i="2"/>
  <c r="AC247" i="2"/>
  <c r="AE65" i="2"/>
  <c r="AE46" i="2"/>
  <c r="AE56" i="2"/>
  <c r="AE244" i="2"/>
  <c r="AE155" i="2"/>
  <c r="AC98" i="2"/>
  <c r="AE254" i="2"/>
  <c r="AE122" i="2"/>
  <c r="AE33" i="2"/>
  <c r="AE221" i="2"/>
  <c r="AE95" i="2"/>
  <c r="AE174" i="2"/>
  <c r="AE194" i="2"/>
  <c r="AE232" i="2"/>
  <c r="AE156" i="2"/>
  <c r="AE276" i="2"/>
  <c r="AE149" i="2"/>
  <c r="AB199" i="2" l="1"/>
  <c r="AC15" i="2"/>
  <c r="AC272" i="2"/>
  <c r="AB272" i="2"/>
  <c r="AB89" i="2"/>
  <c r="AC180" i="2"/>
  <c r="AB266" i="2"/>
  <c r="AC266" i="2"/>
  <c r="AC89" i="2"/>
  <c r="AB97" i="2"/>
  <c r="AC270" i="2"/>
  <c r="AC23" i="2"/>
  <c r="AB23" i="2"/>
  <c r="AC254" i="2"/>
  <c r="AB254" i="2"/>
  <c r="AC211" i="2"/>
  <c r="AC117" i="2"/>
  <c r="AB117" i="2"/>
  <c r="AC56" i="2"/>
  <c r="AB56" i="2"/>
  <c r="AC13" i="2"/>
  <c r="AB13" i="2"/>
  <c r="AB113" i="2"/>
  <c r="AC113" i="2"/>
  <c r="AB241" i="2"/>
  <c r="AC241" i="2"/>
  <c r="AB224" i="2"/>
  <c r="AB161" i="2"/>
  <c r="AC161" i="2"/>
  <c r="AC62" i="2"/>
  <c r="AC21" i="2"/>
  <c r="AB152" i="2"/>
  <c r="AB232" i="2"/>
  <c r="AC232" i="2"/>
  <c r="AC67" i="2"/>
  <c r="AB55" i="2"/>
  <c r="AB116" i="2"/>
  <c r="AB267" i="2"/>
  <c r="AB214" i="2"/>
  <c r="AC271" i="2"/>
  <c r="AB271" i="2"/>
  <c r="AB58" i="2"/>
  <c r="AC58" i="2"/>
  <c r="AB77" i="2"/>
  <c r="AB115" i="2"/>
  <c r="AC77" i="2"/>
  <c r="AC115" i="2"/>
  <c r="AC144" i="2"/>
  <c r="AC210" i="2"/>
  <c r="AC109" i="2"/>
  <c r="AC277" i="2"/>
  <c r="AC267" i="2"/>
  <c r="AC146" i="2"/>
  <c r="AC135" i="2"/>
  <c r="AC172" i="2"/>
  <c r="AC185" i="2"/>
  <c r="AC203" i="2"/>
  <c r="AB203" i="2"/>
  <c r="AC231" i="2"/>
  <c r="AC278" i="2"/>
  <c r="AB68" i="2"/>
  <c r="AC208" i="2"/>
  <c r="AB76" i="2"/>
  <c r="AC162" i="2"/>
  <c r="AB162" i="2"/>
  <c r="AC219" i="2"/>
  <c r="AB219" i="2"/>
  <c r="AC66" i="2"/>
  <c r="AB66" i="2"/>
  <c r="AC16" i="2"/>
  <c r="AB16" i="2"/>
  <c r="AB88" i="2"/>
  <c r="AC88" i="2"/>
  <c r="AB217" i="2"/>
  <c r="AC217" i="2"/>
  <c r="AC34" i="2"/>
  <c r="AB34" i="2"/>
  <c r="AB205" i="2"/>
  <c r="AB215" i="2"/>
  <c r="AB6" i="2"/>
  <c r="AB270" i="2"/>
  <c r="AC123" i="2"/>
  <c r="AB17" i="2"/>
  <c r="AC17" i="2"/>
  <c r="AB107" i="2"/>
  <c r="AC105" i="2"/>
  <c r="AB52" i="2"/>
  <c r="AB91" i="2"/>
  <c r="AC91" i="2"/>
  <c r="AB82" i="2"/>
  <c r="AB37" i="2"/>
  <c r="AB240" i="2"/>
  <c r="AB148" i="2"/>
  <c r="AC148" i="2"/>
  <c r="AC139" i="2"/>
  <c r="AB233" i="2"/>
  <c r="AC233" i="2"/>
  <c r="AB24" i="2"/>
  <c r="AC24" i="2"/>
  <c r="AB71" i="2"/>
  <c r="AB33" i="2"/>
  <c r="AC33" i="2"/>
  <c r="AB248" i="2"/>
  <c r="AC248" i="2"/>
  <c r="AB134" i="2"/>
  <c r="AC134" i="2"/>
  <c r="AB200" i="2"/>
  <c r="AC200" i="2"/>
  <c r="AB62" i="2"/>
  <c r="AC28" i="2"/>
  <c r="AC82" i="2"/>
  <c r="AC173" i="2"/>
  <c r="AC86" i="2"/>
  <c r="AB188" i="2"/>
  <c r="AC249" i="2"/>
  <c r="AB249" i="2"/>
  <c r="AB10" i="2"/>
  <c r="AB40" i="2"/>
  <c r="AC40" i="2"/>
  <c r="AC114" i="2"/>
  <c r="AB114" i="2"/>
  <c r="AC191" i="2"/>
  <c r="AB191" i="2"/>
  <c r="AC59" i="2"/>
  <c r="AB59" i="2"/>
  <c r="AC206" i="2"/>
  <c r="AB206" i="2"/>
  <c r="AC101" i="2"/>
  <c r="AB101" i="2"/>
  <c r="AB218" i="2"/>
  <c r="AB122" i="2"/>
  <c r="AB135" i="2"/>
  <c r="AB202" i="2"/>
  <c r="AC202" i="2"/>
  <c r="AC189" i="2"/>
  <c r="AB189" i="2"/>
  <c r="AB111" i="2"/>
  <c r="AB103" i="2"/>
  <c r="AC103" i="2"/>
  <c r="AC274" i="2"/>
  <c r="AC111" i="2"/>
  <c r="AC281" i="2"/>
  <c r="AC268" i="2"/>
  <c r="AB268" i="2"/>
  <c r="AB92" i="2"/>
  <c r="AC138" i="2"/>
  <c r="AB138" i="2"/>
  <c r="AB234" i="2"/>
  <c r="AC234" i="2"/>
  <c r="AC120" i="2"/>
  <c r="AB120" i="2"/>
  <c r="AC259" i="2"/>
  <c r="AB259" i="2"/>
  <c r="AB177" i="2"/>
  <c r="AC87" i="2"/>
  <c r="AB87" i="2"/>
  <c r="AB213" i="2"/>
  <c r="AB61" i="2"/>
  <c r="AC61" i="2"/>
  <c r="AC68" i="2"/>
  <c r="AC36" i="2"/>
  <c r="AB36" i="2"/>
  <c r="AC236" i="2"/>
  <c r="AB236" i="2"/>
  <c r="AC60" i="2"/>
  <c r="AB60" i="2"/>
  <c r="AB243" i="2"/>
  <c r="AC243" i="2"/>
  <c r="AB262" i="2"/>
  <c r="AC262" i="2"/>
  <c r="AB265" i="2"/>
  <c r="AC265" i="2"/>
  <c r="AC6" i="2"/>
  <c r="AC143" i="2"/>
  <c r="AB51" i="2"/>
  <c r="AC51" i="2"/>
  <c r="AB164" i="2"/>
  <c r="AC164" i="2"/>
  <c r="AB263" i="2"/>
  <c r="AC263" i="2"/>
  <c r="AB57" i="2"/>
  <c r="AC57" i="2"/>
  <c r="AB48" i="2"/>
  <c r="AC52" i="2"/>
  <c r="AC37" i="2"/>
  <c r="AB250" i="2"/>
  <c r="AB139" i="2"/>
  <c r="AC190" i="2"/>
  <c r="AB169" i="2"/>
  <c r="AC169" i="2"/>
  <c r="AC251" i="2"/>
  <c r="AC71" i="2"/>
  <c r="AC152" i="2"/>
  <c r="AB28" i="2"/>
  <c r="AC136" i="2"/>
  <c r="AC55" i="2"/>
  <c r="AC140" i="2"/>
  <c r="AB140" i="2"/>
  <c r="AC276" i="2"/>
  <c r="AB276" i="2"/>
  <c r="AB147" i="2"/>
  <c r="AC147" i="2"/>
  <c r="AB228" i="2"/>
  <c r="AC228" i="2"/>
  <c r="AB50" i="2"/>
  <c r="AC50" i="2"/>
  <c r="AC171" i="2"/>
  <c r="AB171" i="2"/>
  <c r="AC10" i="2"/>
  <c r="AC102" i="2"/>
  <c r="AB102" i="2"/>
  <c r="AC122" i="2"/>
  <c r="AB255" i="2"/>
  <c r="AB247" i="2"/>
  <c r="AC225" i="2"/>
  <c r="AB127" i="2"/>
  <c r="AB258" i="2"/>
  <c r="AC258" i="2"/>
  <c r="AC150" i="2"/>
  <c r="AB106" i="2"/>
  <c r="AB160" i="2"/>
  <c r="AB129" i="2"/>
  <c r="AC27" i="2"/>
  <c r="AC125" i="2"/>
  <c r="AB123" i="2"/>
  <c r="AC38" i="2"/>
  <c r="AC182" i="2"/>
  <c r="AC11" i="2"/>
  <c r="AB11" i="2"/>
  <c r="AC19" i="2"/>
  <c r="AC226" i="2"/>
  <c r="AC85" i="2"/>
  <c r="AB85" i="2"/>
  <c r="AC97" i="2"/>
  <c r="AC69" i="2"/>
  <c r="AB69" i="2"/>
  <c r="AB211" i="2"/>
  <c r="AB237" i="2"/>
  <c r="AB73" i="2"/>
  <c r="AC73" i="2"/>
  <c r="AB7" i="2"/>
  <c r="AC7" i="2"/>
  <c r="AB49" i="2"/>
  <c r="AC49" i="2"/>
  <c r="AB32" i="2"/>
  <c r="AC32" i="2"/>
  <c r="AB155" i="2"/>
  <c r="AC155" i="2"/>
  <c r="AC175" i="2"/>
  <c r="AB175" i="2"/>
  <c r="AC222" i="2"/>
  <c r="AB222" i="2"/>
  <c r="AB5" i="2"/>
  <c r="AC5" i="2"/>
  <c r="AB12" i="2"/>
  <c r="AC12" i="2"/>
  <c r="AB54" i="2"/>
  <c r="AB142" i="2"/>
  <c r="AC20" i="2"/>
  <c r="AB20" i="2"/>
  <c r="AB170" i="2"/>
  <c r="AB64" i="2"/>
  <c r="AC64" i="2"/>
  <c r="AB94" i="2"/>
  <c r="AC94" i="2"/>
  <c r="AC30" i="2"/>
  <c r="AB21" i="2"/>
  <c r="AC170" i="2"/>
  <c r="AB166" i="2"/>
  <c r="AC176" i="2"/>
  <c r="AB176" i="2"/>
  <c r="AB90" i="2"/>
  <c r="AC90" i="2"/>
  <c r="AB136" i="2"/>
  <c r="AC142" i="2"/>
  <c r="AB72" i="2"/>
  <c r="AC72" i="2"/>
  <c r="AC104" i="2"/>
  <c r="AB104" i="2"/>
  <c r="AC99" i="2"/>
  <c r="AC116" i="2"/>
  <c r="AB153" i="2"/>
  <c r="AC153" i="2"/>
  <c r="AC92" i="2"/>
  <c r="AC112" i="2"/>
  <c r="AB282" i="2"/>
  <c r="AB172" i="2"/>
  <c r="AB187" i="2"/>
  <c r="AB194" i="2"/>
  <c r="AC149" i="2"/>
  <c r="AB149" i="2"/>
  <c r="AC195" i="2"/>
  <c r="AB195" i="2"/>
  <c r="AB281" i="2"/>
  <c r="AB158" i="2"/>
  <c r="AC158" i="2"/>
  <c r="AB174" i="2"/>
  <c r="AC174" i="2"/>
  <c r="AC280" i="2"/>
  <c r="AB280" i="2"/>
  <c r="AB8" i="2"/>
  <c r="AC8" i="2"/>
  <c r="AC227" i="2"/>
  <c r="AB227" i="2"/>
  <c r="AC215" i="2"/>
  <c r="AC47" i="2"/>
  <c r="AB47" i="2"/>
  <c r="AB105" i="2"/>
  <c r="AB207" i="2"/>
  <c r="AC207" i="2"/>
  <c r="AC160" i="2"/>
  <c r="AC127" i="2"/>
  <c r="AB119" i="2"/>
  <c r="AC213" i="2"/>
  <c r="AB53" i="2"/>
  <c r="AC53" i="2"/>
  <c r="AB143" i="2"/>
  <c r="AB19" i="2"/>
  <c r="AB179" i="2"/>
  <c r="AB167" i="2"/>
  <c r="AC261" i="2"/>
  <c r="AB261" i="2"/>
  <c r="AC204" i="2"/>
  <c r="AB204" i="2"/>
  <c r="AC41" i="2"/>
  <c r="AB41" i="2"/>
  <c r="AC198" i="2"/>
  <c r="AB198" i="2"/>
  <c r="AC240" i="2"/>
  <c r="AB132" i="2"/>
  <c r="AC132" i="2"/>
  <c r="AB30" i="2"/>
  <c r="AC43" i="2"/>
  <c r="AB126" i="2"/>
  <c r="AC126" i="2"/>
  <c r="AB43" i="2"/>
  <c r="AC65" i="2"/>
  <c r="AB65" i="2"/>
  <c r="AB163" i="2"/>
  <c r="AC163" i="2"/>
  <c r="AB216" i="2"/>
  <c r="AC214" i="2"/>
  <c r="AC9" i="2"/>
  <c r="AB9" i="2"/>
  <c r="AC130" i="2"/>
  <c r="AB130" i="2"/>
  <c r="AC166" i="2"/>
  <c r="AB181" i="2"/>
  <c r="AC181" i="2"/>
  <c r="AB221" i="2"/>
  <c r="AC221" i="2"/>
  <c r="AC118" i="2"/>
  <c r="AB196" i="2"/>
  <c r="AB210" i="2"/>
  <c r="AB109" i="2"/>
  <c r="AB277" i="2"/>
  <c r="AC183" i="2"/>
  <c r="AB183" i="2"/>
  <c r="AB124" i="2"/>
  <c r="AC124" i="2"/>
  <c r="AC110" i="2"/>
  <c r="AB110" i="2"/>
  <c r="AC187" i="2"/>
  <c r="AC194" i="2"/>
  <c r="AB128" i="2"/>
  <c r="AB220" i="2"/>
  <c r="AC220" i="2"/>
  <c r="AB253" i="2"/>
  <c r="AC128" i="2"/>
  <c r="AB112" i="2"/>
  <c r="AC256" i="2"/>
  <c r="AC178" i="2"/>
  <c r="AC154" i="2"/>
  <c r="AC212" i="2"/>
  <c r="AB212" i="2"/>
  <c r="AB141" i="2"/>
  <c r="AC141" i="2"/>
  <c r="AC167" i="2"/>
  <c r="AC257" i="2"/>
  <c r="AB257" i="2"/>
  <c r="AC223" i="2"/>
  <c r="AB223" i="2"/>
  <c r="AB182" i="2"/>
  <c r="AB242" i="2"/>
  <c r="AB180" i="2"/>
  <c r="AC197" i="2"/>
  <c r="AB197" i="2"/>
  <c r="AC179" i="2"/>
  <c r="AB15" i="2"/>
  <c r="AC131" i="2"/>
  <c r="AB131" i="2"/>
  <c r="AB78" i="2"/>
  <c r="AC78" i="2"/>
  <c r="AC31" i="2"/>
  <c r="AB31" i="2"/>
  <c r="AC107" i="2"/>
  <c r="AC157" i="2"/>
  <c r="AB157" i="2"/>
  <c r="AB125" i="2"/>
  <c r="AB98" i="2"/>
  <c r="AC133" i="2"/>
  <c r="AB133" i="2"/>
  <c r="AC48" i="2"/>
  <c r="AC229" i="2"/>
  <c r="AC192" i="2"/>
  <c r="AC224" i="2"/>
  <c r="AB67" i="2"/>
  <c r="AC54" i="2"/>
  <c r="AC45" i="2"/>
  <c r="AB45" i="2"/>
  <c r="AB165" i="2"/>
  <c r="AC165" i="2"/>
  <c r="AC168" i="2"/>
  <c r="AC216" i="2"/>
  <c r="AB84" i="2"/>
  <c r="AC84" i="2"/>
  <c r="AC255" i="2"/>
  <c r="AB151" i="2"/>
  <c r="AC151" i="2"/>
  <c r="AB146" i="2"/>
  <c r="AC196" i="2"/>
  <c r="AC80" i="2"/>
  <c r="AB80" i="2"/>
  <c r="AB18" i="2"/>
  <c r="AC18" i="2"/>
  <c r="AC201" i="2"/>
  <c r="AC93" i="2"/>
  <c r="AC156" i="2"/>
  <c r="AC35" i="2"/>
  <c r="AB35" i="2"/>
  <c r="AB230" i="2"/>
  <c r="AC230" i="2"/>
  <c r="AC238" i="2"/>
  <c r="AB238" i="2"/>
  <c r="AC95" i="2"/>
  <c r="AB95" i="2"/>
  <c r="AC145" i="2"/>
  <c r="AB145" i="2"/>
  <c r="AB79" i="2"/>
  <c r="AC79" i="2"/>
  <c r="AC209" i="2"/>
  <c r="AB209" i="2"/>
  <c r="AB274" i="2"/>
  <c r="AC269" i="2"/>
  <c r="AB269" i="2"/>
  <c r="AB38" i="2"/>
  <c r="AB121" i="2"/>
  <c r="AC121" i="2"/>
  <c r="AB226" i="2"/>
  <c r="AB42" i="2"/>
  <c r="AC42" i="2"/>
  <c r="AC81" i="2"/>
  <c r="AB81" i="2"/>
  <c r="AB192" i="2"/>
  <c r="AC74" i="2"/>
  <c r="AC188" i="2"/>
  <c r="AB251" i="2"/>
  <c r="AC250" i="2"/>
  <c r="AC14" i="2"/>
  <c r="AB14" i="2"/>
  <c r="AC186" i="2"/>
  <c r="AB186" i="2"/>
  <c r="AB201" i="2"/>
  <c r="AC83" i="2"/>
  <c r="AB83" i="2"/>
  <c r="AB185" i="2"/>
  <c r="AB225" i="2"/>
  <c r="AB100" i="2"/>
  <c r="AC100" i="2"/>
  <c r="AB159" i="2"/>
  <c r="AC275" i="2"/>
  <c r="AB275" i="2"/>
  <c r="AB229" i="2"/>
  <c r="AB26" i="2"/>
  <c r="AC26" i="2"/>
  <c r="AC137" i="2"/>
  <c r="AB137" i="2"/>
  <c r="AC39" i="2"/>
  <c r="AB39" i="2"/>
  <c r="AB118" i="2"/>
  <c r="AB93" i="2"/>
  <c r="AC25" i="2"/>
  <c r="AB25" i="2"/>
  <c r="AC129" i="2"/>
  <c r="AC205" i="2"/>
  <c r="AB235" i="2"/>
  <c r="AC235" i="2"/>
  <c r="AC242" i="2"/>
  <c r="AB27" i="2"/>
  <c r="AB150" i="2"/>
  <c r="AC106" i="2"/>
  <c r="AB264" i="2"/>
  <c r="AC264" i="2"/>
  <c r="AC237" i="2"/>
  <c r="AC108" i="2"/>
  <c r="AB108" i="2"/>
  <c r="AC63" i="2"/>
  <c r="AB63" i="2"/>
  <c r="AB70" i="2"/>
  <c r="AC70" i="2"/>
  <c r="AC199" i="2"/>
  <c r="AC246" i="2"/>
  <c r="AB246" i="2"/>
  <c r="AB190" i="2"/>
  <c r="AC76" i="2"/>
  <c r="AC22" i="2"/>
  <c r="AB22" i="2"/>
  <c r="AC260" i="2"/>
  <c r="AB260" i="2"/>
  <c r="AC44" i="2"/>
  <c r="AB44" i="2"/>
  <c r="AB29" i="2"/>
  <c r="AC29" i="2"/>
  <c r="AC46" i="2"/>
  <c r="AB46" i="2"/>
  <c r="AB168" i="2"/>
  <c r="AB74" i="2"/>
  <c r="AB173" i="2"/>
  <c r="AB86" i="2"/>
  <c r="AC75" i="2"/>
  <c r="AB75" i="2"/>
  <c r="AB99" i="2"/>
  <c r="AB244" i="2"/>
  <c r="AC244" i="2"/>
  <c r="AB231" i="2"/>
  <c r="AC193" i="2"/>
  <c r="AB193" i="2"/>
  <c r="AC218" i="2"/>
  <c r="AC96" i="2"/>
  <c r="AB96" i="2"/>
  <c r="AB278" i="2"/>
  <c r="AC279" i="2"/>
  <c r="AB279" i="2"/>
  <c r="AC245" i="2"/>
  <c r="AB245" i="2"/>
  <c r="AB252" i="2"/>
  <c r="AC252" i="2"/>
  <c r="AB273" i="2"/>
  <c r="AC273" i="2"/>
  <c r="AB256" i="2"/>
  <c r="AB178" i="2"/>
  <c r="AB154" i="2"/>
  <c r="AC253" i="2"/>
  <c r="AC159" i="2"/>
  <c r="AB184" i="2"/>
  <c r="AC184" i="2"/>
  <c r="AC177" i="2"/>
  <c r="AE91" i="2"/>
  <c r="AE208" i="2"/>
  <c r="AE38" i="2"/>
  <c r="AE6" i="2"/>
  <c r="AE226" i="2"/>
  <c r="AE136" i="2"/>
  <c r="AE96" i="2"/>
  <c r="AE142" i="2"/>
  <c r="AE84" i="2"/>
  <c r="AE41" i="2"/>
  <c r="AE100" i="2"/>
  <c r="AE101" i="2"/>
  <c r="AE211" i="2"/>
  <c r="AE124" i="2"/>
  <c r="AE134" i="2"/>
  <c r="AE225" i="2"/>
  <c r="AE102" i="2"/>
  <c r="AE49" i="2"/>
  <c r="AE171" i="2"/>
  <c r="AE245" i="2"/>
  <c r="AE73" i="2"/>
  <c r="AE196" i="2"/>
  <c r="AE72" i="2"/>
  <c r="AE206" i="2"/>
  <c r="AE145" i="2"/>
  <c r="AE132" i="2"/>
  <c r="AE55" i="2"/>
  <c r="AE146" i="2"/>
  <c r="AE275" i="2"/>
  <c r="AE165" i="2"/>
  <c r="AE274" i="2"/>
  <c r="AE71" i="2"/>
  <c r="AE135" i="2"/>
  <c r="AE187" i="2"/>
  <c r="AE195" i="2"/>
  <c r="AE5" i="2"/>
  <c r="AE66" i="2"/>
  <c r="AE108" i="2"/>
  <c r="AE271" i="2"/>
  <c r="AE216" i="2"/>
  <c r="AE260" i="2"/>
  <c r="AE68" i="2"/>
  <c r="AE204" i="2"/>
  <c r="AE264" i="2"/>
  <c r="AE231" i="2"/>
  <c r="AE185" i="2"/>
  <c r="AE183" i="2"/>
  <c r="AE252" i="2"/>
  <c r="AE57" i="2"/>
  <c r="AE205" i="2"/>
  <c r="AE207" i="2"/>
  <c r="AE78" i="2"/>
  <c r="AE34" i="2"/>
  <c r="AE241" i="2"/>
  <c r="AE240" i="2"/>
  <c r="AE105" i="2"/>
  <c r="AE175" i="2"/>
  <c r="AE261" i="2"/>
  <c r="AE79" i="2"/>
  <c r="AE242" i="2"/>
  <c r="AE85" i="2"/>
  <c r="AE237" i="2"/>
  <c r="AE158" i="2"/>
  <c r="AE119" i="2"/>
  <c r="AE223" i="2"/>
  <c r="AE51" i="2"/>
  <c r="AE36" i="2"/>
  <c r="AE163" i="2"/>
  <c r="AE52" i="2"/>
  <c r="AE150" i="2"/>
  <c r="AE212" i="2"/>
  <c r="AE13" i="2"/>
  <c r="AE54" i="2"/>
  <c r="AE219" i="2"/>
  <c r="AE250" i="2"/>
  <c r="AE236" i="2"/>
  <c r="AE160" i="2"/>
  <c r="AE98" i="2"/>
  <c r="AE70" i="2"/>
  <c r="AE162" i="2"/>
  <c r="AE58" i="2"/>
  <c r="AE262" i="2"/>
  <c r="AE97" i="2"/>
  <c r="AE115" i="2"/>
  <c r="AE25" i="2"/>
  <c r="AE19" i="2"/>
  <c r="AE222" i="2"/>
  <c r="AE273" i="2"/>
  <c r="AE126" i="2"/>
  <c r="AE40" i="2"/>
  <c r="AE168" i="2"/>
  <c r="AE169" i="2"/>
  <c r="AE107" i="2"/>
  <c r="AE189" i="2"/>
  <c r="AE180" i="2"/>
  <c r="AE15" i="2"/>
  <c r="AE143" i="2"/>
  <c r="AE249" i="2"/>
  <c r="AE87" i="2"/>
  <c r="AE16" i="2"/>
  <c r="AE258" i="2"/>
  <c r="AE28" i="2"/>
  <c r="AE139" i="2"/>
  <c r="AE213" i="2"/>
  <c r="AE94" i="2"/>
  <c r="AE32" i="2"/>
  <c r="AE215" i="2"/>
  <c r="AE61" i="2"/>
  <c r="AE179" i="2"/>
  <c r="AE86" i="2"/>
  <c r="AE151" i="2"/>
  <c r="AE227" i="2"/>
  <c r="AE233" i="2"/>
  <c r="AE239" i="2"/>
  <c r="AE217" i="2"/>
  <c r="AE282" i="2"/>
  <c r="AE186" i="2"/>
  <c r="AE230" i="2"/>
  <c r="AE224" i="2"/>
  <c r="AE246" i="2"/>
  <c r="AE63" i="2"/>
  <c r="AE50" i="2"/>
  <c r="AE42" i="2"/>
  <c r="AE90" i="2"/>
  <c r="AE47" i="2"/>
  <c r="AE23" i="2"/>
  <c r="AE81" i="2"/>
  <c r="AE80" i="2"/>
  <c r="AE29" i="2"/>
  <c r="AE99" i="2"/>
  <c r="AE39" i="2"/>
  <c r="AE173" i="2"/>
  <c r="AE270" i="2"/>
  <c r="AE147" i="2"/>
  <c r="AE248" i="2"/>
  <c r="AE137" i="2"/>
  <c r="AE9" i="2"/>
  <c r="AE117" i="2"/>
  <c r="AE76" i="2"/>
  <c r="AE10" i="2"/>
  <c r="AE116" i="2"/>
  <c r="AE67" i="2"/>
  <c r="AE74" i="2"/>
  <c r="AE263" i="2"/>
  <c r="AE251" i="2"/>
  <c r="AE170" i="2"/>
  <c r="AE255" i="2"/>
  <c r="AE234" i="2"/>
  <c r="AE157" i="2"/>
  <c r="AE109" i="2"/>
  <c r="AE130" i="2"/>
  <c r="AE277" i="2"/>
  <c r="AE193" i="2"/>
  <c r="AE172" i="2"/>
  <c r="AE210" i="2"/>
  <c r="AE153" i="2"/>
  <c r="AE140" i="2"/>
  <c r="AE228" i="2"/>
  <c r="AE59" i="2"/>
  <c r="AE48" i="2"/>
  <c r="AE202" i="2"/>
  <c r="AE191" i="2"/>
  <c r="AE30" i="2"/>
  <c r="AE161" i="2"/>
  <c r="AE144" i="2"/>
  <c r="AE35" i="2"/>
  <c r="AE218" i="2"/>
  <c r="AE93" i="2"/>
  <c r="AE152" i="2"/>
  <c r="AE166" i="2"/>
  <c r="AE188" i="2"/>
  <c r="AE106" i="2"/>
  <c r="AE121" i="2"/>
  <c r="AE257" i="2"/>
  <c r="AE21" i="2"/>
  <c r="AE27" i="2"/>
  <c r="AE12" i="2"/>
  <c r="AE82" i="2"/>
  <c r="AE43" i="2"/>
  <c r="AE129" i="2"/>
  <c r="AE18" i="2"/>
  <c r="AE69" i="2"/>
  <c r="AE192" i="2"/>
  <c r="AE22" i="2"/>
  <c r="AE182" i="2"/>
  <c r="AE127" i="2"/>
  <c r="AE104" i="2"/>
  <c r="AE141" i="2"/>
  <c r="AE214" i="2"/>
  <c r="AE17" i="2"/>
  <c r="AE243" i="2"/>
  <c r="AE75" i="2"/>
  <c r="AE89" i="2"/>
  <c r="AE118" i="2"/>
  <c r="AE11" i="2"/>
  <c r="AE148" i="2"/>
  <c r="AE44" i="2"/>
  <c r="AE123" i="2"/>
  <c r="AE26" i="2"/>
  <c r="AE14" i="2"/>
  <c r="AE31" i="2"/>
  <c r="AE64" i="2"/>
  <c r="AE60" i="2"/>
  <c r="AE267" i="2"/>
  <c r="AE164" i="2"/>
  <c r="AE278" i="2"/>
  <c r="AE114" i="2"/>
  <c r="AE7" i="2"/>
  <c r="AE77" i="2"/>
  <c r="AE199" i="2"/>
  <c r="AE8" i="2"/>
  <c r="AE62" i="2"/>
  <c r="AE198" i="2"/>
  <c r="AE125" i="2"/>
  <c r="AE20" i="2"/>
  <c r="AE113" i="2"/>
  <c r="AE272" i="2"/>
  <c r="AE200" i="2"/>
  <c r="AE190" i="2"/>
  <c r="AE133" i="2"/>
  <c r="AE37" i="2"/>
  <c r="AE53" i="2"/>
  <c r="AE167" i="2"/>
  <c r="AE235" i="2"/>
  <c r="AE24" i="2"/>
  <c r="AE197" i="2"/>
  <c r="AE201" i="2"/>
  <c r="AE45" i="2"/>
  <c r="AE247" i="2"/>
  <c r="AE266" i="2"/>
  <c r="AE131" i="2"/>
  <c r="AC239" i="2"/>
  <c r="AE181" i="2"/>
  <c r="AE88" i="2"/>
  <c r="AE229" i="2"/>
  <c r="AB239" i="2"/>
  <c r="AE110" i="2"/>
</calcChain>
</file>

<file path=xl/sharedStrings.xml><?xml version="1.0" encoding="utf-8"?>
<sst xmlns="http://schemas.openxmlformats.org/spreadsheetml/2006/main" count="2791" uniqueCount="316">
  <si>
    <t>Reg.</t>
  </si>
  <si>
    <t>Závodník</t>
  </si>
  <si>
    <t>Pořadí</t>
  </si>
  <si>
    <t>Závod</t>
  </si>
  <si>
    <t>Nerad Rostislav</t>
  </si>
  <si>
    <t>Vitásek Jiří</t>
  </si>
  <si>
    <t>Bromovský Petr</t>
  </si>
  <si>
    <t>Kabourek Václav</t>
  </si>
  <si>
    <t>Pešout Petr</t>
  </si>
  <si>
    <t>Sičák Pavel</t>
  </si>
  <si>
    <t>Kameník Jaroslav</t>
  </si>
  <si>
    <t>Štěpnička Martin</t>
  </si>
  <si>
    <t>Velebný Pavel</t>
  </si>
  <si>
    <t>Prepsl Jan</t>
  </si>
  <si>
    <t>Havlíček Petr</t>
  </si>
  <si>
    <t>Chadraba Petr</t>
  </si>
  <si>
    <t>Hrabal Vladimír</t>
  </si>
  <si>
    <t>Baranka Vladimír</t>
  </si>
  <si>
    <t>Vymazal Petr</t>
  </si>
  <si>
    <t>Koubek František</t>
  </si>
  <si>
    <t>Štěpnička Radek</t>
  </si>
  <si>
    <t>Srb Roman</t>
  </si>
  <si>
    <t>Pešout Milan</t>
  </si>
  <si>
    <t>Ludvík Jiří</t>
  </si>
  <si>
    <t>Kabát Petr</t>
  </si>
  <si>
    <t>Černý Radek</t>
  </si>
  <si>
    <t>Ohera Tomáš</t>
  </si>
  <si>
    <t>Přidal Petr</t>
  </si>
  <si>
    <t>Douša Jan</t>
  </si>
  <si>
    <t>Kuchař Petr</t>
  </si>
  <si>
    <t>Šabata Jakub</t>
  </si>
  <si>
    <t>Buriánek Jaroslav</t>
  </si>
  <si>
    <t>Reichert Petr</t>
  </si>
  <si>
    <t>Vejvoda Jan</t>
  </si>
  <si>
    <t>Bank Jan</t>
  </si>
  <si>
    <t>Křenek Radek</t>
  </si>
  <si>
    <t>Kunst Antonín</t>
  </si>
  <si>
    <t>Oliva Vladimír</t>
  </si>
  <si>
    <t>Hájek Ondřej</t>
  </si>
  <si>
    <t>Man Lukáš</t>
  </si>
  <si>
    <t>Novák Zdeněk</t>
  </si>
  <si>
    <t>Peterka Jaroslav</t>
  </si>
  <si>
    <t>Sigmund David</t>
  </si>
  <si>
    <t>Tichý Jan</t>
  </si>
  <si>
    <t>Koch Radek</t>
  </si>
  <si>
    <t>Podlaha Jaroslav</t>
  </si>
  <si>
    <t>Podlaha Adam</t>
  </si>
  <si>
    <t>Pluchta Petr</t>
  </si>
  <si>
    <t>Párys Tomáš</t>
  </si>
  <si>
    <t>1.kolo 1 ligy</t>
  </si>
  <si>
    <t>1. závod</t>
  </si>
  <si>
    <t>2.kolo 1 ligy</t>
  </si>
  <si>
    <t>3.kolo 1 ligy</t>
  </si>
  <si>
    <t>4.kolo 1 ligy</t>
  </si>
  <si>
    <t>MIČR</t>
  </si>
  <si>
    <t>GP ČECH</t>
  </si>
  <si>
    <t>GP MORAVY</t>
  </si>
  <si>
    <t>DIVIZE</t>
  </si>
  <si>
    <t>DIVIZE 1</t>
  </si>
  <si>
    <t>DIVIZE 2</t>
  </si>
  <si>
    <t>2. závod</t>
  </si>
  <si>
    <t>poradi</t>
  </si>
  <si>
    <t>1.liga</t>
  </si>
  <si>
    <t>GP</t>
  </si>
  <si>
    <t>MICR</t>
  </si>
  <si>
    <t>pomoc</t>
  </si>
  <si>
    <t>celkem</t>
  </si>
  <si>
    <t>závodů</t>
  </si>
  <si>
    <t>žebříček</t>
  </si>
  <si>
    <t>nominace</t>
  </si>
  <si>
    <t>Popisky řádků</t>
  </si>
  <si>
    <t>Celkový součet</t>
  </si>
  <si>
    <t>Počet z Závodník</t>
  </si>
  <si>
    <t>pořadí</t>
  </si>
  <si>
    <t>Plzák Karel</t>
  </si>
  <si>
    <t>Landvojtovič Jan</t>
  </si>
  <si>
    <t>Pagáč Pavel</t>
  </si>
  <si>
    <t>Ondrušek Roman</t>
  </si>
  <si>
    <t>Fedas Michal</t>
  </si>
  <si>
    <t>Vrtěl Petr</t>
  </si>
  <si>
    <t>Svitek Ferdinand</t>
  </si>
  <si>
    <t>Fedas Ondřej</t>
  </si>
  <si>
    <t>Kortiš Ladislav</t>
  </si>
  <si>
    <t>Komora Martin</t>
  </si>
  <si>
    <t>Škrobánek Michal</t>
  </si>
  <si>
    <t>Viktorin Tomáš</t>
  </si>
  <si>
    <t>Štětina Petr</t>
  </si>
  <si>
    <t>Kroča Jiří</t>
  </si>
  <si>
    <t>Staněk Petr</t>
  </si>
  <si>
    <t>Zeman Tomáš</t>
  </si>
  <si>
    <t>Vydra Filip</t>
  </si>
  <si>
    <t>Špitálský Václav</t>
  </si>
  <si>
    <t>Zálešák Petr</t>
  </si>
  <si>
    <t>Zálešáková Sabina</t>
  </si>
  <si>
    <t>Hampejs David</t>
  </si>
  <si>
    <t>Krieger Roman</t>
  </si>
  <si>
    <t>Radil Miroslav</t>
  </si>
  <si>
    <t>Seiler Ota</t>
  </si>
  <si>
    <t>Tvarůžek Miroslav</t>
  </si>
  <si>
    <t>Vik Marek</t>
  </si>
  <si>
    <t>Ruman Slavomír</t>
  </si>
  <si>
    <t>Staněk Karel</t>
  </si>
  <si>
    <t>Denemarek Jiří</t>
  </si>
  <si>
    <t>Rajdl Jaroslav</t>
  </si>
  <si>
    <t>Špitálská Aneta</t>
  </si>
  <si>
    <t>Kos Jaroslav</t>
  </si>
  <si>
    <t>Špánek Milan</t>
  </si>
  <si>
    <t>Shershen Volodimir</t>
  </si>
  <si>
    <t>Holčák Radek</t>
  </si>
  <si>
    <t>Zavřel Jan</t>
  </si>
  <si>
    <t>Kodad Daniel</t>
  </si>
  <si>
    <t>Dvořák Dominik</t>
  </si>
  <si>
    <t>Svoboda Přemysl</t>
  </si>
  <si>
    <t>2.liga</t>
  </si>
  <si>
    <t>1. kolo 2.ligy</t>
  </si>
  <si>
    <t>2. kolo 2.ligy</t>
  </si>
  <si>
    <t>3. kolo 2.ligy</t>
  </si>
  <si>
    <t>Filák František</t>
  </si>
  <si>
    <t>Poskočil Petr</t>
  </si>
  <si>
    <t>Cepák Josef</t>
  </si>
  <si>
    <t>Janiš Jiří</t>
  </si>
  <si>
    <t>Hrdlička Jaroslav</t>
  </si>
  <si>
    <t>Kovařík Radovan</t>
  </si>
  <si>
    <t>Melezínek Vlastimil</t>
  </si>
  <si>
    <t>Beneš Petr</t>
  </si>
  <si>
    <t>Fejt Petr</t>
  </si>
  <si>
    <t>Vondra Martin</t>
  </si>
  <si>
    <t>Strnad Lukáš</t>
  </si>
  <si>
    <t>Janečka Martin</t>
  </si>
  <si>
    <t>Varga Ladislav</t>
  </si>
  <si>
    <t>Horák Vladimír</t>
  </si>
  <si>
    <t>Kapusta Lukáš</t>
  </si>
  <si>
    <t>Zumr Michal</t>
  </si>
  <si>
    <t>Grofová Lenka</t>
  </si>
  <si>
    <t>Jurkovič Jan</t>
  </si>
  <si>
    <t>Krištofy Roman</t>
  </si>
  <si>
    <t>Tomšík Jan</t>
  </si>
  <si>
    <t>Klement Jiří</t>
  </si>
  <si>
    <t>Mikeš Pavel</t>
  </si>
  <si>
    <t>Rada Milan</t>
  </si>
  <si>
    <t>Tichý Rudolf</t>
  </si>
  <si>
    <t>Veselý Marek</t>
  </si>
  <si>
    <t>Karásek Pavel</t>
  </si>
  <si>
    <t>Maťák Martin</t>
  </si>
  <si>
    <t>Štěpnička Milan</t>
  </si>
  <si>
    <t>Polívka Stanislav</t>
  </si>
  <si>
    <t>Konopásek Josef</t>
  </si>
  <si>
    <t>Řezáč Jan ml.</t>
  </si>
  <si>
    <t>Materna Jan</t>
  </si>
  <si>
    <t>Vrtěl Ondřej</t>
  </si>
  <si>
    <t>Dorotík Tomáš</t>
  </si>
  <si>
    <t>Stárek Jan</t>
  </si>
  <si>
    <t>Zink František</t>
  </si>
  <si>
    <t>Koucký Miloslav</t>
  </si>
  <si>
    <t>Šerý Kamil</t>
  </si>
  <si>
    <t>Šitina Josef</t>
  </si>
  <si>
    <t>Janeček Robin</t>
  </si>
  <si>
    <t>Malinovský Petr</t>
  </si>
  <si>
    <t>Lalák Jiří</t>
  </si>
  <si>
    <t>Černý Tomáš ml.</t>
  </si>
  <si>
    <t>Hejda Richard</t>
  </si>
  <si>
    <t>Vosáhlo Pavel</t>
  </si>
  <si>
    <t>Mareček Stanislav</t>
  </si>
  <si>
    <t>Fiala Michal</t>
  </si>
  <si>
    <t>Vacek Jan</t>
  </si>
  <si>
    <t>Končický Tomáš</t>
  </si>
  <si>
    <t>Holas Karel</t>
  </si>
  <si>
    <t>Pavelka Karel</t>
  </si>
  <si>
    <t>Pavelka Tomáš</t>
  </si>
  <si>
    <t>Jurkovič Alois</t>
  </si>
  <si>
    <t>Hataš Martin</t>
  </si>
  <si>
    <t>Šetina Michal</t>
  </si>
  <si>
    <t>Halíř Lukáš</t>
  </si>
  <si>
    <t>Kalčík Matěj</t>
  </si>
  <si>
    <t>Fejfar Kamil</t>
  </si>
  <si>
    <t>Mucala Karel</t>
  </si>
  <si>
    <t>Vančata Vladimír</t>
  </si>
  <si>
    <t>Srněnský Patrik</t>
  </si>
  <si>
    <t>Mucala David</t>
  </si>
  <si>
    <t>Hanousek Jiří</t>
  </si>
  <si>
    <t>Zoul Artur</t>
  </si>
  <si>
    <t>Lang Radek</t>
  </si>
  <si>
    <t>Svoboda Jiří</t>
  </si>
  <si>
    <t>Štovčík Viktor</t>
  </si>
  <si>
    <t>Studeník Vladimír</t>
  </si>
  <si>
    <t>Bejsta Tomáš</t>
  </si>
  <si>
    <t>Vojta Jan</t>
  </si>
  <si>
    <t>Špitálský Václav ml.</t>
  </si>
  <si>
    <t>Křivánek Miroslav</t>
  </si>
  <si>
    <t>Herynk František</t>
  </si>
  <si>
    <t>Bulak Sergej</t>
  </si>
  <si>
    <t>Porteš Michal</t>
  </si>
  <si>
    <t>Procházka Matyáš</t>
  </si>
  <si>
    <t>Nimko Maryan</t>
  </si>
  <si>
    <t>Procházka Martin</t>
  </si>
  <si>
    <t>Paulovič Marek</t>
  </si>
  <si>
    <t>Ondráček Petr</t>
  </si>
  <si>
    <t>Repšová Jana</t>
  </si>
  <si>
    <t>Pužej Štěpán</t>
  </si>
  <si>
    <t>Kotek Vojtěch</t>
  </si>
  <si>
    <t>Burak Oleg</t>
  </si>
  <si>
    <t>Stříbrský Viktor</t>
  </si>
  <si>
    <t>Vele Patrik</t>
  </si>
  <si>
    <t>Solnařová Kateřina</t>
  </si>
  <si>
    <t>Pešek Emil</t>
  </si>
  <si>
    <t>Němec Jan</t>
  </si>
  <si>
    <t>(prázdné)</t>
  </si>
  <si>
    <t>Hořáková Ivana</t>
  </si>
  <si>
    <t>Hanáček František</t>
  </si>
  <si>
    <t>Černý Tomáš st.</t>
  </si>
  <si>
    <t>Zdeněk Špinar</t>
  </si>
  <si>
    <t>Nagy Jakub</t>
  </si>
  <si>
    <t>Petr Viktora</t>
  </si>
  <si>
    <t>Dědík Vladimír</t>
  </si>
  <si>
    <t>Ondřej Česal</t>
  </si>
  <si>
    <t>Surgota Juraj</t>
  </si>
  <si>
    <t>Jirsa Jiří</t>
  </si>
  <si>
    <t>Ing. Tůma David</t>
  </si>
  <si>
    <t>Soukup Michal</t>
  </si>
  <si>
    <t>Václav Hanousek</t>
  </si>
  <si>
    <t>Josef Peřina</t>
  </si>
  <si>
    <t>Roušar Jiří</t>
  </si>
  <si>
    <t>Miroslav Moravec</t>
  </si>
  <si>
    <t>Jiří Malý ml.</t>
  </si>
  <si>
    <t>Jiří Malý st.</t>
  </si>
  <si>
    <t>Král Vítězslav ml.</t>
  </si>
  <si>
    <t>Jakub Hradil</t>
  </si>
  <si>
    <t>Kejnar Zdenek</t>
  </si>
  <si>
    <t>Jaroslav Břoušek</t>
  </si>
  <si>
    <t>Emil Kalous</t>
  </si>
  <si>
    <t>Josef Malík</t>
  </si>
  <si>
    <t>Patrik Semrád</t>
  </si>
  <si>
    <t>Šudoma Radek</t>
  </si>
  <si>
    <t>Vratislav Raclavský</t>
  </si>
  <si>
    <t>Ivan Chrenovský</t>
  </si>
  <si>
    <t>Pechalová Andrea</t>
  </si>
  <si>
    <t>Samlík Pavel</t>
  </si>
  <si>
    <t>Viktor Štovčík</t>
  </si>
  <si>
    <t>Jaroslav Kloupar</t>
  </si>
  <si>
    <t>Lubomír Kloupar</t>
  </si>
  <si>
    <t>Stanislav Vacek</t>
  </si>
  <si>
    <t>František Hudeček</t>
  </si>
  <si>
    <t>Mokryš Marian</t>
  </si>
  <si>
    <t>Jiří Matej</t>
  </si>
  <si>
    <t>Gustav Lakoš</t>
  </si>
  <si>
    <t>Lukášek Jakub</t>
  </si>
  <si>
    <t>Jiří Vachutka</t>
  </si>
  <si>
    <t>Radim Herout</t>
  </si>
  <si>
    <t>Priehoda Tomáš</t>
  </si>
  <si>
    <t>Řípa Aleš</t>
  </si>
  <si>
    <t>Řezáč Jan st.</t>
  </si>
  <si>
    <t>Pecka Zdeněk</t>
  </si>
  <si>
    <t>Král Vítězslav st.</t>
  </si>
  <si>
    <t>Šmitmajer Marek</t>
  </si>
  <si>
    <t>Košina Pavel</t>
  </si>
  <si>
    <t>Stupka Jaroslav</t>
  </si>
  <si>
    <t>Würz Dalibor</t>
  </si>
  <si>
    <t>Krakowitzer Jiří</t>
  </si>
  <si>
    <t>Brzobohatý Jan</t>
  </si>
  <si>
    <t>Vrla Vláďa</t>
  </si>
  <si>
    <t>Hofta Jiří</t>
  </si>
  <si>
    <t>Pešek Michal</t>
  </si>
  <si>
    <t>Mlčák Luboš</t>
  </si>
  <si>
    <t>Rozumný Lukáš</t>
  </si>
  <si>
    <t>Králová Nela</t>
  </si>
  <si>
    <t>Štefanica Josef</t>
  </si>
  <si>
    <t>Novosad Tomáš</t>
  </si>
  <si>
    <t>VinkláreK Lukáš</t>
  </si>
  <si>
    <t>Raniak Martin</t>
  </si>
  <si>
    <t>Novák Jiří</t>
  </si>
  <si>
    <t>Pintera Zdeněk</t>
  </si>
  <si>
    <t>Novák Lukáš</t>
  </si>
  <si>
    <t>Peťovský Ivan</t>
  </si>
  <si>
    <t>Unzeitlig Jiří</t>
  </si>
  <si>
    <t>Macháček Oldřich</t>
  </si>
  <si>
    <t>Čtverák Jaroslav</t>
  </si>
  <si>
    <t>Hladík Roman</t>
  </si>
  <si>
    <t>Konopásek Ladislav</t>
  </si>
  <si>
    <t>Houžvíček Jan</t>
  </si>
  <si>
    <t>Kolařík David ing.</t>
  </si>
  <si>
    <t>Bartoň Štěpán</t>
  </si>
  <si>
    <t>Richter František</t>
  </si>
  <si>
    <t>Konopásek Richard</t>
  </si>
  <si>
    <t>Krýsl Pavel</t>
  </si>
  <si>
    <t>Moravčík Petr</t>
  </si>
  <si>
    <t>Vichr Milan</t>
  </si>
  <si>
    <t>Vican Roman</t>
  </si>
  <si>
    <t>Novák Jan</t>
  </si>
  <si>
    <t>Fodor Petr</t>
  </si>
  <si>
    <t>Řehoř Michal</t>
  </si>
  <si>
    <t>Lukášová Viktorie</t>
  </si>
  <si>
    <t>OUŘEDNÍČEK Jiří</t>
  </si>
  <si>
    <t>OUŘEDNÍČEK Jan</t>
  </si>
  <si>
    <t>STEJSKAL Miroslav</t>
  </si>
  <si>
    <t>SHERSHEN Volodimir</t>
  </si>
  <si>
    <t>NIMKO Maryan</t>
  </si>
  <si>
    <t>BURAK Oleg</t>
  </si>
  <si>
    <t>Müller Radek</t>
  </si>
  <si>
    <t>Miroslav Myslivec</t>
  </si>
  <si>
    <t>Tomáš Horák</t>
  </si>
  <si>
    <t>Jiří Ladislav de Brenner</t>
  </si>
  <si>
    <t>Konopásek Jaroslav</t>
  </si>
  <si>
    <t>Párys Pavel Ing.</t>
  </si>
  <si>
    <t>Vána Martin</t>
  </si>
  <si>
    <t>Kubát Lubaš</t>
  </si>
  <si>
    <t>Hrubant Marcel</t>
  </si>
  <si>
    <t>Zavadil Lukíš</t>
  </si>
  <si>
    <t>Vinklárek Lukáš</t>
  </si>
  <si>
    <t>Křupala Tomáš</t>
  </si>
  <si>
    <t>Zajíček Aleš</t>
  </si>
  <si>
    <t>Hála Jaromír</t>
  </si>
  <si>
    <t>Tíkal Jan</t>
  </si>
  <si>
    <t>Míchal Jiří</t>
  </si>
  <si>
    <t>Mojžíš Lukáš</t>
  </si>
  <si>
    <t>Havel Milan</t>
  </si>
  <si>
    <t>Řádek Jaroslav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</si>
</sst>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42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rigo" refreshedDate="43843.632138773151" createdVersion="3" refreshedVersion="6" minRefreshableVersion="3" recordCount="1899" xr:uid="{00000000-000A-0000-FFFF-FFFF00000000}">
  <cacheSource type="worksheet">
    <worksheetSource ref="A1:B1048576" sheet="souhrn"/>
  </cacheSource>
  <cacheFields count="2">
    <cacheField name="Reg." numFmtId="0">
      <sharedItems containsString="0" containsBlank="1" containsNumber="1" containsInteger="1" minValue="94" maxValue="7048"/>
    </cacheField>
    <cacheField name="Závodník" numFmtId="0">
      <sharedItems containsBlank="1" count="554">
        <s v="Štěpnička Milan"/>
        <s v="Štěpnička Martin"/>
        <s v="Štěpnička Radek"/>
        <s v="Hájek Ondřej"/>
        <s v="Holčák Radek"/>
        <s v="Peterka Jaroslav"/>
        <s v="Maťák Martin"/>
        <s v="Černý Radek"/>
        <s v="Zavřel Jan"/>
        <s v="Velebný Pavel"/>
        <s v="Kameník Jaroslav"/>
        <s v="Šetina Michal"/>
        <s v="Hrabal Vladimír"/>
        <s v="Šabata Jakub"/>
        <s v="Přidal Petr"/>
        <s v="Kortiš Ladislav"/>
        <s v="Konopásek Josef"/>
        <s v="Vitásek Jiří"/>
        <s v="Kovařík Radovan"/>
        <s v="Oliva Vladimír"/>
        <s v="Denemarek Jiří"/>
        <s v="Hanáček František"/>
        <s v="Škrobánek Michal"/>
        <s v="Viktorin Tomáš"/>
        <s v="Zeman Tomáš"/>
        <s v="Novák Zdeněk"/>
        <s v="Plzák Karel"/>
        <s v="Sigmund David"/>
        <s v="Filák František"/>
        <s v="Janečka Martin"/>
        <s v="Ruman Slavomír"/>
        <s v="Tichý Rudolf"/>
        <s v="Poskočil Petr"/>
        <s v="Ludvík Jiří"/>
        <s v="Párys Tomáš"/>
        <s v="Prepsl Jan"/>
        <s v="Kabourek Václav"/>
        <s v="Černý Tomáš st."/>
        <s v="Černý Tomáš ml."/>
        <s v="Zdeněk Špinar"/>
        <s v="Koucký Miloslav"/>
        <s v="Stárek Jan"/>
        <s v="Tomšík Jan"/>
        <s v="Bromovský Petr"/>
        <s v="Kunst Antonín"/>
        <s v="Ondráček Petr"/>
        <s v="Polívka Stanislav"/>
        <s v="Havlíček Petr"/>
        <s v="Nagy Jakub"/>
        <s v="Petr Viktora"/>
        <s v="Hataš Martin"/>
        <s v="Koubek František"/>
        <s v="Vydra Filip"/>
        <s v="Kabát Petr"/>
        <s v="Komora Martin"/>
        <s v="Nerad Rostislav"/>
        <s v="Radil Miroslav"/>
        <s v="Seiler Ota"/>
        <s v="Rajdl Jaroslav"/>
        <s v="Mikeš Pavel"/>
        <s v="Man Lukáš"/>
        <s v="Křenek Radek"/>
        <s v="Vojta Jan"/>
        <s v="Paulovič Marek"/>
        <s v="Pužej Štěpán"/>
        <s v="Buriánek Jaroslav"/>
        <s v="Tichý Jan"/>
        <s v="Reichert Petr"/>
        <s v="Hrdlička Jaroslav"/>
        <s v="Kalčík Matěj"/>
        <s v="Strnad Lukáš"/>
        <s v="Špánek Milan"/>
        <s v="Cepák Josef"/>
        <s v="Dědík Vladimír"/>
        <s v="Klement Jiří"/>
        <s v="Herynk František"/>
        <s v="Rada Milan"/>
        <s v="Fejfar Kamil"/>
        <s v="Štětina Petr"/>
        <s v="Horák Vladimír"/>
        <s v="Hampejs David"/>
        <s v="Ondřej Česal"/>
        <s v="Tvarůžek Miroslav"/>
        <s v="Surgota Juraj"/>
        <s v="Varga Ladislav"/>
        <s v="Bank Jan"/>
        <s v="Hanousek Jiří"/>
        <s v="Jirsa Jiří"/>
        <s v="Karásek Pavel"/>
        <s v="Koch Radek"/>
        <s v="Ing. Tůma David"/>
        <s v="Vele Patrik"/>
        <s v="Končický Tomáš"/>
        <s v="Soukup Michal"/>
        <s v="Douša Jan"/>
        <s v="Němec Jan"/>
        <s v="Grofová Lenka"/>
        <s v="Kos Jaroslav"/>
        <s v="Václav Hanousek"/>
        <s v="Josef Peřina"/>
        <s v="Janiš Jiří"/>
        <s v="Roušar Jiří"/>
        <s v="Melezínek Vlastimil"/>
        <s v="Miroslav Moravec"/>
        <s v="Vrtěl Petr"/>
        <s v="Vrtěl Ondřej"/>
        <s v="Ondrušek Roman"/>
        <s v="Jiří Malý ml."/>
        <s v="Jiří Malý st."/>
        <s v="Král Vítězslav ml."/>
        <s v="Vik Marek"/>
        <s v="Srněnský Patrik"/>
        <s v="Dorotík Tomáš"/>
        <s v="Chadraba Petr"/>
        <s v="Ohera Tomáš"/>
        <s v="Jakub Hradil"/>
        <s v="Pagáč Pavel"/>
        <s v="Kejnar Zdenek"/>
        <s v="Jaroslav Břoušek"/>
        <s v="Emil Kalous"/>
        <s v="Mucala Karel"/>
        <s v="Josef Malík"/>
        <s v="Patrik Semrád"/>
        <s v="Šerý Kamil"/>
        <s v="Vančata Vladimír"/>
        <s v="Fejt Petr"/>
        <s v="Šudoma Radek"/>
        <s v="Zink František"/>
        <s v="Malinovský Petr"/>
        <s v="Lalák Jiří"/>
        <s v="Vratislav Raclavský"/>
        <s v="Ivan Chrenovský"/>
        <s v="Pechalová Andrea"/>
        <s v="Samlík Pavel"/>
        <s v="Viktor Štovčík"/>
        <s v="Jaroslav Kloupar"/>
        <s v="Lubomír Kloupar"/>
        <s v="Vondra Martin"/>
        <s v="Stanislav Vacek"/>
        <s v="František Hudeček"/>
        <s v="Mokryš Marian"/>
        <s v="Jiří Matej"/>
        <s v="Gustav Lakoš"/>
        <s v="Lukášek Jakub"/>
        <s v="Beneš Petr"/>
        <s v="Jiří Vachutka"/>
        <s v="Radim Herout"/>
        <s v="Priehoda Tomáš"/>
        <s v="Vosáhlo Pavel"/>
        <s v="Halíř Lukáš"/>
        <s v="Srb Roman"/>
        <s v="Řípa Aleš"/>
        <s v="Řezáč Jan ml."/>
        <s v="Hejda Richard"/>
        <s v="Mareček Stanislav"/>
        <s v="Svoboda Jiří"/>
        <s v="Kuchař Petr"/>
        <s v="Nimko Maryan"/>
        <s v="Kapusta Lukáš"/>
        <s v="Řezáč Jan st."/>
        <s v="Porteš Michal"/>
        <s v="Pecka Zdeněk"/>
        <s v="Křivánek Miroslav"/>
        <s v="Vymazal Petr"/>
        <s v="Král Vítězslav st."/>
        <s v="Šmitmajer Marek"/>
        <s v="Veselý Marek"/>
        <s v="Košina Pavel"/>
        <s v="Stupka Jaroslav"/>
        <s v="Špitálský Václav"/>
        <s v="Shershen Volodimir"/>
        <s v="Bejsta Tomáš"/>
        <s v="Šitina Josef"/>
        <s v="Sičák Pavel"/>
        <s v="Würz Dalibor"/>
        <s v="Solnařová Kateřina"/>
        <s v="Krakowitzer Jiří"/>
        <s v="Staněk Karel"/>
        <s v="Brzobohatý Jan"/>
        <s v="Bulak Sergej"/>
        <s v="Vrla Vláďa"/>
        <s v="Burak Oleg"/>
        <s v="Hofta Jiří"/>
        <s v="Fiala Michal"/>
        <s v="Pešek Michal"/>
        <s v="Kotek Vojtěch"/>
        <s v="Mlčák Luboš"/>
        <s v="Dvořák Dominik"/>
        <s v="Rozumný Lukáš"/>
        <s v="Zoul Artur"/>
        <s v="Králová Nela"/>
        <s v="Vacek Jan"/>
        <s v="Krištofy Roman"/>
        <s v="Štefanica Josef"/>
        <s v="Zumr Michal"/>
        <s v="Špitálská Aneta"/>
        <s v="Novosad Tomáš"/>
        <s v="Pavelka Tomáš"/>
        <s v="Kroča Jiří"/>
        <s v="Studeník Vladimír"/>
        <s v="Fedas Ondřej"/>
        <s v="Zálešáková Sabina"/>
        <s v="Zálešák Petr"/>
        <s v="VinkláreK Lukáš"/>
        <s v="Raniak Martin"/>
        <s v="Novák Jiří"/>
        <s v="Pintera Zdeněk"/>
        <s v="Novák Lukáš"/>
        <s v="Kodad Daniel"/>
        <s v="Fedas Michal"/>
        <s v="Peťovský Ivan"/>
        <s v="Unzeitlig Jiří"/>
        <s v="Macháček Oldřich"/>
        <s v="Svitek Ferdinand"/>
        <s v="Štovčík Viktor"/>
        <s v="Čtverák Jaroslav"/>
        <s v="Hladík Roman"/>
        <s v="Konopásek Ladislav"/>
        <s v="Houžvíček Jan"/>
        <s v="Kolařík David ing."/>
        <s v="Mucala David"/>
        <s v="Bartoň Štěpán"/>
        <s v="Richter František"/>
        <s v="Konopásek Richard"/>
        <s v="Procházka Matyáš"/>
        <s v="Krýsl Pavel"/>
        <s v="Moravčík Petr"/>
        <s v="Vichr Milan"/>
        <s v="Repšová Jana"/>
        <s v="Procházka Martin"/>
        <s v="Vican Roman"/>
        <s v="Novák Jan"/>
        <s v="Stříbrský Viktor"/>
        <s v="Pluchta Petr"/>
        <s v="Fodor Petr"/>
        <s v="Řehoř Michal"/>
        <s v="Lukášová Viktorie"/>
        <s v="Špitálský Václav ml."/>
        <s v="Jurkovič Jan"/>
        <s v="Lang Radek"/>
        <s v="OUŘEDNÍČEK Jiří"/>
        <s v="OUŘEDNÍČEK Jan"/>
        <s v="STEJSKAL Miroslav"/>
        <s v="Müller Radek"/>
        <s v="Pešout Milan"/>
        <s v="Pešout Petr"/>
        <s v="Vejvoda Jan"/>
        <s v="Holas Karel"/>
        <s v="Hořáková Ivana"/>
        <s v="Krieger Roman"/>
        <s v="Miroslav Myslivec"/>
        <s v="Tomáš Horák"/>
        <s v="Jiří Ladislav de Brenner"/>
        <s v="Konopásek Jaroslav"/>
        <s v="Párys Pavel Ing."/>
        <s v="Staněk Petr"/>
        <s v="Landvojtovič Jan"/>
        <s v="Podlaha Jaroslav"/>
        <s v="Podlaha Adam"/>
        <s v="Vána Martin"/>
        <s v="Baranka Vladimír"/>
        <s v="Kubát Lubaš"/>
        <s v="Hrubant Marcel"/>
        <s v="Zavadil Lukíš"/>
        <s v="Křupala Tomáš"/>
        <s v="Janeček Robin"/>
        <s v="Pavelka Karel"/>
        <s v="Zajíček Aleš"/>
        <s v="Hála Jaromír"/>
        <s v="Jurkovič Alois"/>
        <s v="Tíkal Jan"/>
        <s v="Svoboda Přemysl"/>
        <s v="Materna Jan"/>
        <s v="Pešek Emil"/>
        <s v="Míchal Jiří"/>
        <s v="Mojžíš Lukáš"/>
        <s v="Havel Milan"/>
        <s v="Řádek Jaroslav"/>
        <m/>
        <s v="Chalupa Ladislav" u="1"/>
        <s v="Müler Radek" u="1"/>
        <s v="Pulicar Ondřej" u="1"/>
        <s v="Lacina David" u="1"/>
        <s v="Opelík Lukáš" u="1"/>
        <s v="Slezák Luboš" u="1"/>
        <s v="Štětinová Iva" u="1"/>
        <s v="Unzeitig Jiří" u="1"/>
        <s v="Budský Milan " u="1"/>
        <s v="Maťák Martin Bc." u="1"/>
        <s v="Man Lukáš 2" u="1"/>
        <s v="Doležal David" u="1"/>
        <s v="Kovařík Radek" u="1"/>
        <s v="Zíková Barbora" u="1"/>
        <s v="Kořínek Lukáš" u="1"/>
        <s v="Kodýdek Jíří" u="1"/>
        <s v="David Mikeš" u="1"/>
        <s v="Man Bohuslav" u="1"/>
        <s v="Budský Milan" u="1"/>
        <s v="Kuneš Luboš" u="1"/>
        <s v="Šedivý Martin" u="1"/>
        <s v="Horák Jiří" u="1"/>
        <s v="Prášek Josef" u="1"/>
        <s v="Lánský Jan" u="1"/>
        <s v="Miler Tomáš" u="1"/>
        <s v="Párys Pavel" u="1"/>
        <s v="Rozin Aliaksandr" u="1"/>
        <s v="Kloupar Jaroslav" u="1"/>
        <s v="Stypa Zdeněk " u="1"/>
        <s v="Slavík Zdeněk" u="1"/>
        <s v="Špitálský Václav ml" u="1"/>
        <s v="Pavel Karásek" u="1"/>
        <s v="Bažuk Jaroslav" u="1"/>
        <s v="Lantaj Ján" u="1"/>
        <s v="Jaromír Senft" u="1"/>
        <s v="Ševčík Ladislav" u="1"/>
        <s v="Rolník Jan" u="1"/>
        <s v="Maštalíř Michal" u="1"/>
        <s v="Netrefa Martin" u="1"/>
        <s v="Vaněk Michal" u="1"/>
        <s v="Rychtr Pavel" u="1"/>
        <s v="Lédl David" u="1"/>
        <s v="Staněk Karel děda" u="1"/>
        <s v="Šebek Ladislav" u="1"/>
        <s v="Vorlík Rostislav " u="1"/>
        <s v="Svatek Jiří" u="1"/>
        <s v="Fodor Martin" u="1"/>
        <s v="Říha Jan" u="1"/>
        <s v="Širůček Ladislav" u="1"/>
        <s v="Bezděk Petr" u="1"/>
        <s v="Panocha Josef" u="1"/>
        <s v="Vodička Milan" u="1"/>
        <s v="Semrád Patrik" u="1"/>
        <s v="Stecher Jindra" u="1"/>
        <s v="Filak František" u="1"/>
        <s v="Holas Karel " u="1"/>
        <s v="Kohoutek Josef" u="1"/>
        <s v="Moravec Miroslav" u="1"/>
        <s v="Jan Halík" u="1"/>
        <s v="Vrabec Jiří" u="1"/>
        <s v="Rakovanová Eva" u="1"/>
        <s v="Psohlavec Roman" u="1"/>
        <s v="Funda Petr" u="1"/>
        <s v="Šmitmajer M." u="1"/>
        <s v="Richtr Pavel" u="1"/>
        <s v="Kodýdek Jiří" u="1"/>
        <s v="Macháček Ondřej" u="1"/>
        <s v="Sklenář Robert" u="1"/>
        <s v="Hanousek Václav" u="1"/>
        <s v="Novák Pavel" u="1"/>
        <s v="Pietrzyk Piotr" u="1"/>
        <s v="Jura Miroslav" u="1"/>
        <s v="Širuček Ladislav" u="1"/>
        <s v="Michal Maštalíř" u="1"/>
        <s v="Fiala Michal " u="1"/>
        <s v="Šimánek Petr" u="1"/>
        <s v="Marian Mokryš" u="1"/>
        <s v="Nocar Pavel" u="1"/>
        <s v="Česal Ondra " u="1"/>
        <s v="Špitálský Václav st." u="1"/>
        <s v="Hudec Petr" u="1"/>
        <s v="Novotný Milan" u="1"/>
        <s v="Štěpnička Milan ml." u="1"/>
        <s v="Staněk Karel Karel" u="1"/>
        <s v="Jirák Jan" u="1"/>
        <s v="Pecha Martin" u="1"/>
        <s v="Novák Pavel " u="1"/>
        <s v="Vrla Vladimír" u="1"/>
        <s v="Senft Jaromír" u="1"/>
        <s v="Zeman Michal" u="1"/>
        <s v="Hejl Pavel" u="1"/>
        <s v="Tikal Jan" u="1"/>
        <s v="Blažíček Milan" u="1"/>
        <s v="Pešková Nikola" u="1"/>
        <s v="Jireček Miroslav" u="1"/>
        <s v="Česal Ondřej" u="1"/>
        <s v="Staněk Karel 1" u="1"/>
        <s v="Šnajdr Pavel" u="1"/>
        <s v="Malý Jiří" u="1"/>
        <s v="Chudomel Radek" u="1"/>
        <s v="Novotný Erik" u="1"/>
        <s v="Melichar Milan" u="1"/>
        <s v="Zavadil Lukáš" u="1"/>
        <s v="Chromý Radomír" u="1"/>
        <s v="Vaťera Miroslav" u="1"/>
        <s v="Yakubovich Vadzim" u="1"/>
        <s v="Černý Robert ing." u="1"/>
        <s v="Řezáč Jan" u="1"/>
        <s v="Vodička Drahoslav " u="1"/>
        <s v="Vaněček Jiří" u="1"/>
        <s v="Kejnar Zdeněk" u="1"/>
        <s v="Holeš David" u="1"/>
        <s v="Ráclavský Ladislav" u="1"/>
        <s v="Polívka Standa" u="1"/>
        <s v="Chmelík Martin" u="1"/>
        <s v="Holubec Milan" u="1"/>
        <s v="Karel Vildmon" u="1"/>
        <s v="Peřina Josef" u="1"/>
        <s v="Procházka Ota" u="1"/>
        <s v="Smola Pavel" u="1"/>
        <s v="Širůček David" u="1"/>
        <s v="Maruška Radek" u="1"/>
        <s v="Matas Miroslav" u="1"/>
        <s v="Matej  Jiří" u="1"/>
        <s v="Zeman Luboš" u="1"/>
        <s v="Toman Vítězslav" u="1"/>
        <s v="Vorlík Rostislav" u="1"/>
        <s v="Vacková Marcela" u="1"/>
        <s v="Frolík Václav" u="1"/>
        <s v="Denenmarek Jiří" u="1"/>
        <s v="Špruček František" u="1"/>
        <s v="Milan Rada" u="1"/>
        <s v="Mikeš David" u="1"/>
        <s v="Břoušek Jaroslav" u="1"/>
        <s v="Vodička Drahoslav" u="1"/>
        <s v="Pelíšek František" u="1"/>
        <s v="Tůma David" u="1"/>
        <s v="Dobšíček Jaroslav" u="1"/>
        <s v="Meisner Jakub" u="1"/>
        <s v="Kovanda Karel" u="1"/>
        <s v="Staněk Karel K" u="1"/>
        <s v="Vacek Luboš" u="1"/>
        <s v="Stanislav Polívka" u="1"/>
        <s v="Král Víťa jun." u="1"/>
        <s v="Skalický Karel" u="1"/>
        <s v="Širuček David" u="1"/>
        <s v="Král Víťa sen." u="1"/>
        <s v="Frič Michal" u="1"/>
        <s v="Dohnal Vojtěch" u="1"/>
        <s v="Kalois Emil" u="1"/>
        <s v="Černý Tomáš" u="1"/>
        <s v="Kuvik Ondřej" u="1"/>
        <s v="Múler Radek" u="1"/>
        <s v="Langr Martin" u="1"/>
        <s v="Uher František" u="1"/>
        <s v="Richter Pavel" u="1"/>
        <s v="Surgota Jura" u="1"/>
        <s v="Bruckner Martin" u="1"/>
        <s v="Matas Miroslav Ing." u="1"/>
        <s v="Kunc Zdeněk" u="1"/>
        <s v="Stejskal Mirek" u="1"/>
        <s v="Vávra Jiří" u="1"/>
        <s v="Filák Marek" u="1"/>
        <s v="Herynk František ing." u="1"/>
        <s v="Kocábek Tomáš" u="1"/>
        <s v="Kadlec Tomáš" u="1"/>
        <s v="Marek Veselý" u="1"/>
        <s v="Černý Tomáš " u="1"/>
        <s v="Pekárek Stanislav" u="1"/>
        <s v="Pechalova Andrea" u="1"/>
        <s v="Vafek Petr" u="1"/>
        <s v="Matouš Jan" u="1"/>
        <s v="Pečta Radek St." u="1"/>
        <s v="Malý Jiří ml." u="1"/>
        <s v="Mareček Stanislav " u="1"/>
        <s v="Man Lukáš." u="1"/>
        <s v="Stecher Jindřich" u="1"/>
        <s v="Rafaj Jiří" u="1"/>
        <s v="Malý Jiří st." u="1"/>
        <s v="Kuchař Milan" u="1"/>
        <s v="SEDLÁK Jiří" u="1"/>
        <s v="Král Víťa" u="1"/>
        <s v="Končický Tomáš " u="1"/>
        <s v="Leibl Luďek" u="1"/>
        <s v="Šurgota Juraj" u="1"/>
        <s v="Martin Chmelík" u="1"/>
        <s v="Čermák Jakub" u="1"/>
        <s v="Špinar Zdeněk " u="1"/>
        <s v="Brückner Martin" u="1"/>
        <s v="Divíšek Petr" u="1"/>
        <s v="Kučera Martin" u="1"/>
        <s v="Koucký Milan" u="1"/>
        <s v="Kučera Tomáš" u="1"/>
        <s v="Špinar Zdenek" u="1"/>
        <s v="Doubek Roman" u="1"/>
        <s v="Petr Brabec" u="1"/>
        <s v="Hoke Daniel" u="1"/>
        <s v="Halík Jan" u="1"/>
        <s v="Hádek Alois" u="1"/>
        <s v="Hradil Jakub" u="1"/>
        <s v="Kalous Emil" u="1"/>
        <s v="Kuvík Ondřej" u="1"/>
        <s v="Skála Petr" u="1"/>
        <s v="Špinar Zdeněk" u="1"/>
        <s v="Dušánek Bohuslav" u="1"/>
        <s v="Horálek Miroslav" u="1"/>
        <s v="Bakula Michal" u="1"/>
        <s v="Štěpánek David" u="1"/>
        <s v="Hanák Lukáš" u="1"/>
        <s v="Nimko Marian" u="1"/>
        <s v="Tóth Petr" u="1"/>
        <s v="Bartoň Ronam" u="1"/>
        <s v="Fajkus Vojtěch" u="1"/>
        <s v="Jiří Frýdek" u="1"/>
        <s v="Staněk Karel Kája" u="1"/>
        <s v="Hoke Daniel " u="1"/>
        <s v="Zelenák Milan" u="1"/>
        <s v="Foodor Martin" u="1"/>
        <s v="Kolařík David" u="1"/>
        <s v="Klimentík Jaroslav" u="1"/>
        <s v="Dohnal Jozef" u="1"/>
        <s v="Pichl Vladislav" u="1"/>
        <s v="Štastný Petr st." u="1"/>
        <s v="Kodad Daniel " u="1"/>
        <s v="Srnka Stanislav" u="1"/>
        <s v="Popadinec Richard" u="1"/>
        <s v="Šašek Jaroslav" u="1"/>
        <s v="Revai Miroslav" u="1"/>
        <s v="Melcher Miroslav" u="1"/>
        <s v="Wurz Dalibor" u="1"/>
        <s v="Stříbrský  Viktor" u="1"/>
        <s v="Revaj Miroslav" u="1"/>
        <s v="Pečta Radek" u="1"/>
        <s v="Brűckner Martin" u="1"/>
        <s v="Muler Radek" u="1"/>
        <s v="Kupec Roman" u="1"/>
        <s v="Tomáš Bělka" u="1"/>
        <s v="Muller Radek" u="1"/>
        <s v="Bělka Tomáš" u="1"/>
        <s v="Vatěra Miroslav" u="1"/>
        <s v="Čekal Tomáš" u="1"/>
        <s v="Bažuk Rostislav" u="1"/>
        <s v="Prucek Miroslav" u="1"/>
        <s v="Bartoň Roman" u="1"/>
        <s v="Mokryš Marián" u="1"/>
        <s v="Kubát Luboš" u="1"/>
        <s v="Kapek Jaroslav" u="1"/>
        <s v="Rajko Josef" u="1"/>
        <s v="Králík Vladimír" u="1"/>
        <s v="Hort Jiří" u="1"/>
        <s v="Štastný Petr ml." u="1"/>
        <s v="Budský Viktor" u="1"/>
        <s v="Váňa Martin" u="1"/>
        <s v="Denemarek Jiří Ing." u="1"/>
        <s v="Dvořák Michael" u="1"/>
        <s v="Kratochvíl Ladislav" u="1"/>
        <s v="Ruman Slávek" u="1"/>
        <s v="Muller Ivo" u="1"/>
        <s v="Bartl Petr" u="1"/>
        <s v="Štěpnička Vojtěch" u="1"/>
        <s v="Dohnal František" u="1"/>
        <s v="Bažuk Rostislav " u="1"/>
        <s v="Nováková Vladimíra" u="1"/>
        <s v="Leibl Luděk" u="1"/>
        <s v="Dušánek Tomáš" u="1"/>
        <s v="Čačko Peter" u="1"/>
        <s v="Ráclavský Vratislav" u="1"/>
        <s v="Špinar  Zdenek" u="1"/>
        <s v="Kučera Marcel" u="1"/>
        <s v="Vágenknecht Jiří" u="1"/>
        <s v="Čermák Peter" u="1"/>
        <s v="Štětinová Ivana" u="1"/>
        <s v="Králová Nella" u="1"/>
        <s v="Hudeček František" u="1"/>
        <s v="Kameník Jiří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99">
  <r>
    <n v="2298"/>
    <x v="0"/>
  </r>
  <r>
    <n v="2298"/>
    <x v="0"/>
  </r>
  <r>
    <n v="2539"/>
    <x v="1"/>
  </r>
  <r>
    <n v="2539"/>
    <x v="1"/>
  </r>
  <r>
    <n v="2299"/>
    <x v="2"/>
  </r>
  <r>
    <n v="2299"/>
    <x v="2"/>
  </r>
  <r>
    <n v="3042"/>
    <x v="3"/>
  </r>
  <r>
    <n v="3042"/>
    <x v="3"/>
  </r>
  <r>
    <n v="4251"/>
    <x v="4"/>
  </r>
  <r>
    <n v="4251"/>
    <x v="4"/>
  </r>
  <r>
    <n v="3677"/>
    <x v="5"/>
  </r>
  <r>
    <n v="3677"/>
    <x v="5"/>
  </r>
  <r>
    <n v="3467"/>
    <x v="6"/>
  </r>
  <r>
    <n v="3467"/>
    <x v="6"/>
  </r>
  <r>
    <n v="3052"/>
    <x v="7"/>
  </r>
  <r>
    <n v="3052"/>
    <x v="7"/>
  </r>
  <r>
    <n v="4241"/>
    <x v="8"/>
  </r>
  <r>
    <n v="4241"/>
    <x v="8"/>
  </r>
  <r>
    <n v="4073"/>
    <x v="9"/>
  </r>
  <r>
    <n v="4073"/>
    <x v="9"/>
  </r>
  <r>
    <n v="3379"/>
    <x v="10"/>
  </r>
  <r>
    <n v="3379"/>
    <x v="10"/>
  </r>
  <r>
    <n v="3380"/>
    <x v="11"/>
  </r>
  <r>
    <n v="3380"/>
    <x v="11"/>
  </r>
  <r>
    <n v="2304"/>
    <x v="12"/>
  </r>
  <r>
    <n v="2304"/>
    <x v="12"/>
  </r>
  <r>
    <n v="3054"/>
    <x v="13"/>
  </r>
  <r>
    <n v="3054"/>
    <x v="13"/>
  </r>
  <r>
    <n v="3216"/>
    <x v="14"/>
  </r>
  <r>
    <n v="3216"/>
    <x v="14"/>
  </r>
  <r>
    <n v="3715"/>
    <x v="15"/>
  </r>
  <r>
    <n v="3715"/>
    <x v="15"/>
  </r>
  <r>
    <n v="96"/>
    <x v="16"/>
  </r>
  <r>
    <n v="96"/>
    <x v="16"/>
  </r>
  <r>
    <n v="1730"/>
    <x v="17"/>
  </r>
  <r>
    <n v="3752"/>
    <x v="18"/>
  </r>
  <r>
    <n v="3055"/>
    <x v="19"/>
  </r>
  <r>
    <n v="3055"/>
    <x v="19"/>
  </r>
  <r>
    <n v="3529"/>
    <x v="20"/>
  </r>
  <r>
    <n v="3529"/>
    <x v="20"/>
  </r>
  <r>
    <n v="2015"/>
    <x v="21"/>
  </r>
  <r>
    <n v="2015"/>
    <x v="21"/>
  </r>
  <r>
    <n v="3733"/>
    <x v="22"/>
  </r>
  <r>
    <n v="3733"/>
    <x v="22"/>
  </r>
  <r>
    <n v="3751"/>
    <x v="23"/>
  </r>
  <r>
    <n v="3751"/>
    <x v="23"/>
  </r>
  <r>
    <n v="3885"/>
    <x v="24"/>
  </r>
  <r>
    <n v="3885"/>
    <x v="24"/>
  </r>
  <r>
    <n v="3333"/>
    <x v="25"/>
  </r>
  <r>
    <n v="3333"/>
    <x v="25"/>
  </r>
  <r>
    <n v="3804"/>
    <x v="26"/>
  </r>
  <r>
    <n v="3804"/>
    <x v="26"/>
  </r>
  <r>
    <n v="2855"/>
    <x v="27"/>
  </r>
  <r>
    <n v="2855"/>
    <x v="27"/>
  </r>
  <r>
    <n v="2881"/>
    <x v="28"/>
  </r>
  <r>
    <n v="2881"/>
    <x v="28"/>
  </r>
  <r>
    <n v="2284"/>
    <x v="29"/>
  </r>
  <r>
    <n v="2284"/>
    <x v="29"/>
  </r>
  <r>
    <n v="2364"/>
    <x v="30"/>
  </r>
  <r>
    <n v="2364"/>
    <x v="30"/>
  </r>
  <r>
    <n v="4878"/>
    <x v="31"/>
  </r>
  <r>
    <n v="4878"/>
    <x v="31"/>
  </r>
  <r>
    <n v="3899"/>
    <x v="32"/>
  </r>
  <r>
    <n v="3899"/>
    <x v="32"/>
  </r>
  <r>
    <n v="2588"/>
    <x v="33"/>
  </r>
  <r>
    <n v="2588"/>
    <x v="33"/>
  </r>
  <r>
    <n v="3281"/>
    <x v="34"/>
  </r>
  <r>
    <n v="3281"/>
    <x v="34"/>
  </r>
  <r>
    <n v="3287"/>
    <x v="35"/>
  </r>
  <r>
    <n v="3287"/>
    <x v="35"/>
  </r>
  <r>
    <n v="2263"/>
    <x v="36"/>
  </r>
  <r>
    <n v="2263"/>
    <x v="36"/>
  </r>
  <r>
    <n v="5356"/>
    <x v="37"/>
  </r>
  <r>
    <n v="5356"/>
    <x v="37"/>
  </r>
  <r>
    <n v="5532"/>
    <x v="38"/>
  </r>
  <r>
    <n v="5532"/>
    <x v="38"/>
  </r>
  <r>
    <n v="4098"/>
    <x v="39"/>
  </r>
  <r>
    <n v="4098"/>
    <x v="39"/>
  </r>
  <r>
    <n v="3834"/>
    <x v="40"/>
  </r>
  <r>
    <n v="3834"/>
    <x v="40"/>
  </r>
  <r>
    <n v="4332"/>
    <x v="41"/>
  </r>
  <r>
    <n v="4332"/>
    <x v="41"/>
  </r>
  <r>
    <n v="5382"/>
    <x v="42"/>
  </r>
  <r>
    <n v="5382"/>
    <x v="42"/>
  </r>
  <r>
    <n v="3052"/>
    <x v="7"/>
  </r>
  <r>
    <n v="3052"/>
    <x v="7"/>
  </r>
  <r>
    <n v="3467"/>
    <x v="6"/>
  </r>
  <r>
    <n v="3467"/>
    <x v="6"/>
  </r>
  <r>
    <n v="4241"/>
    <x v="8"/>
  </r>
  <r>
    <n v="4241"/>
    <x v="8"/>
  </r>
  <r>
    <n v="2881"/>
    <x v="28"/>
  </r>
  <r>
    <n v="2881"/>
    <x v="28"/>
  </r>
  <r>
    <n v="2284"/>
    <x v="29"/>
  </r>
  <r>
    <n v="2284"/>
    <x v="29"/>
  </r>
  <r>
    <n v="2364"/>
    <x v="30"/>
  </r>
  <r>
    <n v="2364"/>
    <x v="30"/>
  </r>
  <r>
    <n v="4332"/>
    <x v="41"/>
  </r>
  <r>
    <n v="4332"/>
    <x v="41"/>
  </r>
  <r>
    <n v="5382"/>
    <x v="42"/>
  </r>
  <r>
    <n v="5382"/>
    <x v="42"/>
  </r>
  <r>
    <n v="3834"/>
    <x v="40"/>
  </r>
  <r>
    <n v="3834"/>
    <x v="40"/>
  </r>
  <r>
    <n v="3733"/>
    <x v="22"/>
  </r>
  <r>
    <n v="3733"/>
    <x v="22"/>
  </r>
  <r>
    <n v="3751"/>
    <x v="23"/>
  </r>
  <r>
    <n v="3751"/>
    <x v="23"/>
  </r>
  <r>
    <n v="3885"/>
    <x v="24"/>
  </r>
  <r>
    <n v="3885"/>
    <x v="24"/>
  </r>
  <r>
    <n v="4251"/>
    <x v="4"/>
  </r>
  <r>
    <n v="4251"/>
    <x v="4"/>
  </r>
  <r>
    <n v="3677"/>
    <x v="5"/>
  </r>
  <r>
    <n v="3677"/>
    <x v="5"/>
  </r>
  <r>
    <n v="3042"/>
    <x v="3"/>
  </r>
  <r>
    <n v="3042"/>
    <x v="3"/>
  </r>
  <r>
    <n v="3287"/>
    <x v="35"/>
  </r>
  <r>
    <n v="3287"/>
    <x v="35"/>
  </r>
  <r>
    <n v="2259"/>
    <x v="43"/>
  </r>
  <r>
    <n v="2259"/>
    <x v="43"/>
  </r>
  <r>
    <n v="2263"/>
    <x v="36"/>
  </r>
  <r>
    <n v="2263"/>
    <x v="36"/>
  </r>
  <r>
    <n v="3055"/>
    <x v="19"/>
  </r>
  <r>
    <n v="3055"/>
    <x v="19"/>
  </r>
  <r>
    <n v="3373"/>
    <x v="44"/>
  </r>
  <r>
    <n v="3373"/>
    <x v="44"/>
  </r>
  <r>
    <n v="5791"/>
    <x v="45"/>
  </r>
  <r>
    <n v="5791"/>
    <x v="45"/>
  </r>
  <r>
    <n v="4073"/>
    <x v="9"/>
  </r>
  <r>
    <n v="4073"/>
    <x v="9"/>
  </r>
  <r>
    <n v="3380"/>
    <x v="11"/>
  </r>
  <r>
    <n v="3380"/>
    <x v="11"/>
  </r>
  <r>
    <n v="3379"/>
    <x v="10"/>
  </r>
  <r>
    <n v="3379"/>
    <x v="10"/>
  </r>
  <r>
    <n v="2299"/>
    <x v="2"/>
  </r>
  <r>
    <n v="2299"/>
    <x v="2"/>
  </r>
  <r>
    <n v="2298"/>
    <x v="0"/>
  </r>
  <r>
    <n v="2298"/>
    <x v="0"/>
  </r>
  <r>
    <n v="2539"/>
    <x v="1"/>
  </r>
  <r>
    <n v="2539"/>
    <x v="1"/>
  </r>
  <r>
    <n v="3752"/>
    <x v="18"/>
  </r>
  <r>
    <n v="3715"/>
    <x v="15"/>
  </r>
  <r>
    <n v="96"/>
    <x v="16"/>
  </r>
  <r>
    <n v="96"/>
    <x v="16"/>
  </r>
  <r>
    <n v="1730"/>
    <x v="17"/>
  </r>
  <r>
    <n v="1730"/>
    <x v="17"/>
  </r>
  <r>
    <n v="2855"/>
    <x v="27"/>
  </r>
  <r>
    <n v="2855"/>
    <x v="27"/>
  </r>
  <r>
    <n v="3333"/>
    <x v="25"/>
  </r>
  <r>
    <n v="3333"/>
    <x v="25"/>
  </r>
  <r>
    <n v="4303"/>
    <x v="46"/>
  </r>
  <r>
    <n v="4303"/>
    <x v="46"/>
  </r>
  <r>
    <n v="4098"/>
    <x v="39"/>
  </r>
  <r>
    <n v="4098"/>
    <x v="39"/>
  </r>
  <r>
    <n v="5532"/>
    <x v="38"/>
  </r>
  <r>
    <n v="5532"/>
    <x v="38"/>
  </r>
  <r>
    <n v="5356"/>
    <x v="37"/>
  </r>
  <r>
    <n v="5356"/>
    <x v="37"/>
  </r>
  <r>
    <n v="3216"/>
    <x v="14"/>
  </r>
  <r>
    <n v="3216"/>
    <x v="14"/>
  </r>
  <r>
    <n v="2304"/>
    <x v="12"/>
  </r>
  <r>
    <n v="2304"/>
    <x v="12"/>
  </r>
  <r>
    <n v="3054"/>
    <x v="13"/>
  </r>
  <r>
    <n v="3054"/>
    <x v="13"/>
  </r>
  <r>
    <n v="2373"/>
    <x v="47"/>
  </r>
  <r>
    <n v="4878"/>
    <x v="31"/>
  </r>
  <r>
    <n v="3899"/>
    <x v="32"/>
  </r>
  <r>
    <n v="3899"/>
    <x v="32"/>
  </r>
  <r>
    <n v="2588"/>
    <x v="33"/>
  </r>
  <r>
    <n v="2588"/>
    <x v="33"/>
  </r>
  <r>
    <n v="3834"/>
    <x v="40"/>
  </r>
  <r>
    <n v="3834"/>
    <x v="40"/>
  </r>
  <r>
    <n v="4332"/>
    <x v="41"/>
  </r>
  <r>
    <n v="4332"/>
    <x v="41"/>
  </r>
  <r>
    <n v="5382"/>
    <x v="42"/>
  </r>
  <r>
    <n v="5382"/>
    <x v="42"/>
  </r>
  <r>
    <n v="3379"/>
    <x v="10"/>
  </r>
  <r>
    <n v="3379"/>
    <x v="10"/>
  </r>
  <r>
    <n v="4073"/>
    <x v="9"/>
  </r>
  <r>
    <n v="4073"/>
    <x v="9"/>
  </r>
  <r>
    <n v="3380"/>
    <x v="11"/>
  </r>
  <r>
    <n v="3380"/>
    <x v="11"/>
  </r>
  <r>
    <n v="3055"/>
    <x v="19"/>
  </r>
  <r>
    <n v="3055"/>
    <x v="19"/>
  </r>
  <r>
    <n v="3373"/>
    <x v="44"/>
  </r>
  <r>
    <n v="3373"/>
    <x v="44"/>
  </r>
  <r>
    <n v="5791"/>
    <x v="45"/>
  </r>
  <r>
    <n v="5791"/>
    <x v="45"/>
  </r>
  <r>
    <n v="3216"/>
    <x v="14"/>
  </r>
  <r>
    <n v="3216"/>
    <x v="14"/>
  </r>
  <r>
    <n v="3054"/>
    <x v="13"/>
  </r>
  <r>
    <n v="3054"/>
    <x v="13"/>
  </r>
  <r>
    <n v="2304"/>
    <x v="12"/>
  </r>
  <r>
    <n v="2304"/>
    <x v="12"/>
  </r>
  <r>
    <n v="4251"/>
    <x v="4"/>
  </r>
  <r>
    <n v="4251"/>
    <x v="4"/>
  </r>
  <r>
    <n v="3677"/>
    <x v="5"/>
  </r>
  <r>
    <n v="3677"/>
    <x v="5"/>
  </r>
  <r>
    <n v="3042"/>
    <x v="3"/>
  </r>
  <r>
    <n v="3042"/>
    <x v="3"/>
  </r>
  <r>
    <n v="96"/>
    <x v="16"/>
  </r>
  <r>
    <n v="96"/>
    <x v="16"/>
  </r>
  <r>
    <n v="3752"/>
    <x v="18"/>
  </r>
  <r>
    <n v="3715"/>
    <x v="15"/>
  </r>
  <r>
    <n v="1730"/>
    <x v="17"/>
  </r>
  <r>
    <n v="1730"/>
    <x v="17"/>
  </r>
  <r>
    <n v="3333"/>
    <x v="25"/>
  </r>
  <r>
    <n v="3333"/>
    <x v="25"/>
  </r>
  <r>
    <n v="4303"/>
    <x v="46"/>
  </r>
  <r>
    <n v="4303"/>
    <x v="46"/>
  </r>
  <r>
    <n v="3804"/>
    <x v="26"/>
  </r>
  <r>
    <n v="3804"/>
    <x v="26"/>
  </r>
  <r>
    <n v="3467"/>
    <x v="6"/>
  </r>
  <r>
    <n v="3467"/>
    <x v="6"/>
  </r>
  <r>
    <n v="3052"/>
    <x v="7"/>
  </r>
  <r>
    <n v="3052"/>
    <x v="7"/>
  </r>
  <r>
    <n v="4241"/>
    <x v="8"/>
  </r>
  <r>
    <n v="4241"/>
    <x v="8"/>
  </r>
  <r>
    <n v="2299"/>
    <x v="2"/>
  </r>
  <r>
    <n v="2299"/>
    <x v="2"/>
  </r>
  <r>
    <n v="2539"/>
    <x v="1"/>
  </r>
  <r>
    <n v="2539"/>
    <x v="1"/>
  </r>
  <r>
    <n v="2298"/>
    <x v="0"/>
  </r>
  <r>
    <n v="2298"/>
    <x v="0"/>
  </r>
  <r>
    <n v="2373"/>
    <x v="47"/>
  </r>
  <r>
    <n v="2373"/>
    <x v="47"/>
  </r>
  <r>
    <n v="3899"/>
    <x v="32"/>
  </r>
  <r>
    <n v="3899"/>
    <x v="32"/>
  </r>
  <r>
    <n v="2588"/>
    <x v="33"/>
  </r>
  <r>
    <n v="2588"/>
    <x v="33"/>
  </r>
  <r>
    <n v="2881"/>
    <x v="28"/>
  </r>
  <r>
    <n v="2881"/>
    <x v="28"/>
  </r>
  <r>
    <n v="2284"/>
    <x v="29"/>
  </r>
  <r>
    <n v="2284"/>
    <x v="29"/>
  </r>
  <r>
    <n v="2364"/>
    <x v="30"/>
  </r>
  <r>
    <n v="2364"/>
    <x v="30"/>
  </r>
  <r>
    <n v="3733"/>
    <x v="22"/>
  </r>
  <r>
    <n v="3733"/>
    <x v="22"/>
  </r>
  <r>
    <n v="3885"/>
    <x v="24"/>
  </r>
  <r>
    <n v="3885"/>
    <x v="24"/>
  </r>
  <r>
    <n v="5968"/>
    <x v="48"/>
  </r>
  <r>
    <n v="5968"/>
    <x v="48"/>
  </r>
  <r>
    <n v="5356"/>
    <x v="37"/>
  </r>
  <r>
    <n v="5356"/>
    <x v="37"/>
  </r>
  <r>
    <n v="5532"/>
    <x v="38"/>
  </r>
  <r>
    <n v="5532"/>
    <x v="38"/>
  </r>
  <r>
    <n v="910"/>
    <x v="49"/>
  </r>
  <r>
    <n v="910"/>
    <x v="49"/>
  </r>
  <r>
    <n v="3287"/>
    <x v="35"/>
  </r>
  <r>
    <n v="3287"/>
    <x v="35"/>
  </r>
  <r>
    <n v="2263"/>
    <x v="36"/>
  </r>
  <r>
    <n v="2263"/>
    <x v="36"/>
  </r>
  <r>
    <n v="2259"/>
    <x v="43"/>
  </r>
  <r>
    <n v="2259"/>
    <x v="43"/>
  </r>
  <r>
    <n v="3467"/>
    <x v="6"/>
  </r>
  <r>
    <n v="3467"/>
    <x v="6"/>
  </r>
  <r>
    <n v="3052"/>
    <x v="7"/>
  </r>
  <r>
    <n v="3052"/>
    <x v="7"/>
  </r>
  <r>
    <n v="4241"/>
    <x v="8"/>
  </r>
  <r>
    <n v="4241"/>
    <x v="8"/>
  </r>
  <r>
    <n v="3677"/>
    <x v="5"/>
  </r>
  <r>
    <n v="3677"/>
    <x v="5"/>
  </r>
  <r>
    <n v="4251"/>
    <x v="4"/>
  </r>
  <r>
    <n v="4251"/>
    <x v="4"/>
  </r>
  <r>
    <n v="3042"/>
    <x v="3"/>
  </r>
  <r>
    <n v="3042"/>
    <x v="3"/>
  </r>
  <r>
    <n v="4073"/>
    <x v="9"/>
  </r>
  <r>
    <n v="4073"/>
    <x v="9"/>
  </r>
  <r>
    <n v="3379"/>
    <x v="10"/>
  </r>
  <r>
    <n v="3379"/>
    <x v="10"/>
  </r>
  <r>
    <n v="3380"/>
    <x v="11"/>
  </r>
  <r>
    <n v="3380"/>
    <x v="11"/>
  </r>
  <r>
    <n v="96"/>
    <x v="16"/>
  </r>
  <r>
    <n v="96"/>
    <x v="16"/>
  </r>
  <r>
    <n v="3752"/>
    <x v="18"/>
  </r>
  <r>
    <n v="3715"/>
    <x v="15"/>
  </r>
  <r>
    <n v="1730"/>
    <x v="17"/>
  </r>
  <r>
    <n v="1730"/>
    <x v="17"/>
  </r>
  <r>
    <n v="2304"/>
    <x v="12"/>
  </r>
  <r>
    <n v="2304"/>
    <x v="12"/>
  </r>
  <r>
    <n v="3054"/>
    <x v="13"/>
  </r>
  <r>
    <n v="3054"/>
    <x v="13"/>
  </r>
  <r>
    <n v="3216"/>
    <x v="14"/>
  </r>
  <r>
    <n v="3216"/>
    <x v="14"/>
  </r>
  <r>
    <n v="2881"/>
    <x v="28"/>
  </r>
  <r>
    <n v="2881"/>
    <x v="28"/>
  </r>
  <r>
    <n v="2284"/>
    <x v="29"/>
  </r>
  <r>
    <n v="2284"/>
    <x v="29"/>
  </r>
  <r>
    <n v="2364"/>
    <x v="30"/>
  </r>
  <r>
    <n v="2364"/>
    <x v="30"/>
  </r>
  <r>
    <n v="3055"/>
    <x v="19"/>
  </r>
  <r>
    <n v="3055"/>
    <x v="19"/>
  </r>
  <r>
    <n v="3373"/>
    <x v="44"/>
  </r>
  <r>
    <n v="3373"/>
    <x v="44"/>
  </r>
  <r>
    <n v="5791"/>
    <x v="45"/>
  </r>
  <r>
    <n v="5791"/>
    <x v="45"/>
  </r>
  <r>
    <n v="2298"/>
    <x v="0"/>
  </r>
  <r>
    <n v="2298"/>
    <x v="0"/>
  </r>
  <r>
    <n v="2299"/>
    <x v="2"/>
  </r>
  <r>
    <n v="2299"/>
    <x v="2"/>
  </r>
  <r>
    <n v="2539"/>
    <x v="1"/>
  </r>
  <r>
    <n v="2539"/>
    <x v="1"/>
  </r>
  <r>
    <n v="2373"/>
    <x v="47"/>
  </r>
  <r>
    <n v="4878"/>
    <x v="31"/>
  </r>
  <r>
    <n v="3899"/>
    <x v="32"/>
  </r>
  <r>
    <n v="3899"/>
    <x v="32"/>
  </r>
  <r>
    <n v="2588"/>
    <x v="33"/>
  </r>
  <r>
    <n v="2588"/>
    <x v="33"/>
  </r>
  <r>
    <n v="4332"/>
    <x v="41"/>
  </r>
  <r>
    <n v="4332"/>
    <x v="41"/>
  </r>
  <r>
    <n v="5382"/>
    <x v="42"/>
  </r>
  <r>
    <n v="5382"/>
    <x v="42"/>
  </r>
  <r>
    <n v="3834"/>
    <x v="40"/>
  </r>
  <r>
    <n v="3834"/>
    <x v="40"/>
  </r>
  <r>
    <n v="3733"/>
    <x v="22"/>
  </r>
  <r>
    <n v="3733"/>
    <x v="22"/>
  </r>
  <r>
    <n v="3885"/>
    <x v="24"/>
  </r>
  <r>
    <n v="3885"/>
    <x v="24"/>
  </r>
  <r>
    <n v="5880"/>
    <x v="50"/>
  </r>
  <r>
    <n v="5880"/>
    <x v="50"/>
  </r>
  <r>
    <n v="2259"/>
    <x v="43"/>
  </r>
  <r>
    <n v="2259"/>
    <x v="43"/>
  </r>
  <r>
    <n v="3287"/>
    <x v="35"/>
  </r>
  <r>
    <n v="3287"/>
    <x v="35"/>
  </r>
  <r>
    <n v="2263"/>
    <x v="36"/>
  </r>
  <r>
    <n v="2263"/>
    <x v="36"/>
  </r>
  <r>
    <n v="3333"/>
    <x v="25"/>
  </r>
  <r>
    <n v="3333"/>
    <x v="25"/>
  </r>
  <r>
    <n v="2855"/>
    <x v="27"/>
  </r>
  <r>
    <n v="2855"/>
    <x v="27"/>
  </r>
  <r>
    <n v="4303"/>
    <x v="46"/>
  </r>
  <r>
    <n v="4303"/>
    <x v="46"/>
  </r>
  <r>
    <n v="5356"/>
    <x v="37"/>
  </r>
  <r>
    <n v="5356"/>
    <x v="37"/>
  </r>
  <r>
    <n v="5532"/>
    <x v="38"/>
  </r>
  <r>
    <n v="5532"/>
    <x v="38"/>
  </r>
  <r>
    <n v="910"/>
    <x v="49"/>
  </r>
  <r>
    <n v="910"/>
    <x v="49"/>
  </r>
  <r>
    <n v="753"/>
    <x v="51"/>
  </r>
  <r>
    <n v="753"/>
    <x v="51"/>
  </r>
  <r>
    <n v="4103"/>
    <x v="52"/>
  </r>
  <r>
    <n v="4103"/>
    <x v="52"/>
  </r>
  <r>
    <n v="4303"/>
    <x v="46"/>
  </r>
  <r>
    <n v="4303"/>
    <x v="46"/>
  </r>
  <r>
    <n v="3428"/>
    <x v="53"/>
  </r>
  <r>
    <n v="3428"/>
    <x v="53"/>
  </r>
  <r>
    <n v="3706"/>
    <x v="54"/>
  </r>
  <r>
    <n v="3706"/>
    <x v="54"/>
  </r>
  <r>
    <n v="2355"/>
    <x v="55"/>
  </r>
  <r>
    <n v="2355"/>
    <x v="55"/>
  </r>
  <r>
    <n v="4005"/>
    <x v="56"/>
  </r>
  <r>
    <n v="4005"/>
    <x v="56"/>
  </r>
  <r>
    <n v="3936"/>
    <x v="57"/>
  </r>
  <r>
    <n v="3936"/>
    <x v="57"/>
  </r>
  <r>
    <n v="4109"/>
    <x v="58"/>
  </r>
  <r>
    <n v="4109"/>
    <x v="58"/>
  </r>
  <r>
    <n v="4100"/>
    <x v="59"/>
  </r>
  <r>
    <n v="4100"/>
    <x v="59"/>
  </r>
  <r>
    <n v="3407"/>
    <x v="60"/>
  </r>
  <r>
    <n v="3407"/>
    <x v="60"/>
  </r>
  <r>
    <n v="3357"/>
    <x v="61"/>
  </r>
  <r>
    <n v="3357"/>
    <x v="61"/>
  </r>
  <r>
    <n v="6210"/>
    <x v="62"/>
  </r>
  <r>
    <n v="6210"/>
    <x v="62"/>
  </r>
  <r>
    <n v="5165"/>
    <x v="63"/>
  </r>
  <r>
    <n v="5165"/>
    <x v="63"/>
  </r>
  <r>
    <n v="5713"/>
    <x v="64"/>
  </r>
  <r>
    <n v="5713"/>
    <x v="64"/>
  </r>
  <r>
    <n v="3409"/>
    <x v="65"/>
  </r>
  <r>
    <n v="3409"/>
    <x v="65"/>
  </r>
  <r>
    <n v="3486"/>
    <x v="66"/>
  </r>
  <r>
    <n v="3486"/>
    <x v="66"/>
  </r>
  <r>
    <n v="3558"/>
    <x v="67"/>
  </r>
  <r>
    <n v="3558"/>
    <x v="67"/>
  </r>
  <r>
    <n v="4625"/>
    <x v="68"/>
  </r>
  <r>
    <n v="4625"/>
    <x v="68"/>
  </r>
  <r>
    <n v="6197"/>
    <x v="69"/>
  </r>
  <r>
    <n v="6197"/>
    <x v="69"/>
  </r>
  <r>
    <n v="5521"/>
    <x v="70"/>
  </r>
  <r>
    <n v="5521"/>
    <x v="70"/>
  </r>
  <r>
    <n v="4324"/>
    <x v="71"/>
  </r>
  <r>
    <n v="4324"/>
    <x v="71"/>
  </r>
  <r>
    <n v="4619"/>
    <x v="72"/>
  </r>
  <r>
    <n v="4619"/>
    <x v="72"/>
  </r>
  <r>
    <n v="5621"/>
    <x v="73"/>
  </r>
  <r>
    <n v="5621"/>
    <x v="73"/>
  </r>
  <r>
    <n v="911"/>
    <x v="74"/>
  </r>
  <r>
    <n v="911"/>
    <x v="74"/>
  </r>
  <r>
    <n v="5439"/>
    <x v="75"/>
  </r>
  <r>
    <n v="5439"/>
    <x v="75"/>
  </r>
  <r>
    <n v="1106"/>
    <x v="76"/>
  </r>
  <r>
    <n v="1106"/>
    <x v="76"/>
  </r>
  <r>
    <n v="2934"/>
    <x v="77"/>
  </r>
  <r>
    <n v="2934"/>
    <x v="77"/>
  </r>
  <r>
    <n v="2175"/>
    <x v="78"/>
  </r>
  <r>
    <n v="2175"/>
    <x v="78"/>
  </r>
  <r>
    <n v="4350"/>
    <x v="79"/>
  </r>
  <r>
    <n v="4350"/>
    <x v="79"/>
  </r>
  <r>
    <n v="3890"/>
    <x v="80"/>
  </r>
  <r>
    <n v="3890"/>
    <x v="80"/>
  </r>
  <r>
    <n v="5152"/>
    <x v="81"/>
  </r>
  <r>
    <n v="5152"/>
    <x v="81"/>
  </r>
  <r>
    <n v="5880"/>
    <x v="50"/>
  </r>
  <r>
    <n v="5880"/>
    <x v="50"/>
  </r>
  <r>
    <n v="4056"/>
    <x v="82"/>
  </r>
  <r>
    <n v="4056"/>
    <x v="82"/>
  </r>
  <r>
    <n v="2319"/>
    <x v="83"/>
  </r>
  <r>
    <n v="2319"/>
    <x v="83"/>
  </r>
  <r>
    <n v="4173"/>
    <x v="84"/>
  </r>
  <r>
    <n v="4173"/>
    <x v="84"/>
  </r>
  <r>
    <n v="3645"/>
    <x v="85"/>
  </r>
  <r>
    <n v="3645"/>
    <x v="85"/>
  </r>
  <r>
    <n v="6643"/>
    <x v="86"/>
  </r>
  <r>
    <n v="6643"/>
    <x v="86"/>
  </r>
  <r>
    <n v="6641"/>
    <x v="87"/>
  </r>
  <r>
    <n v="6641"/>
    <x v="87"/>
  </r>
  <r>
    <n v="2789"/>
    <x v="88"/>
  </r>
  <r>
    <n v="2789"/>
    <x v="88"/>
  </r>
  <r>
    <n v="3331"/>
    <x v="89"/>
  </r>
  <r>
    <n v="3331"/>
    <x v="89"/>
  </r>
  <r>
    <n v="99"/>
    <x v="90"/>
  </r>
  <r>
    <n v="99"/>
    <x v="90"/>
  </r>
  <r>
    <n v="3397"/>
    <x v="91"/>
  </r>
  <r>
    <n v="3397"/>
    <x v="91"/>
  </r>
  <r>
    <n v="3486"/>
    <x v="66"/>
  </r>
  <r>
    <n v="3486"/>
    <x v="66"/>
  </r>
  <r>
    <n v="3558"/>
    <x v="67"/>
  </r>
  <r>
    <n v="3558"/>
    <x v="67"/>
  </r>
  <r>
    <n v="4625"/>
    <x v="68"/>
  </r>
  <r>
    <n v="4625"/>
    <x v="68"/>
  </r>
  <r>
    <n v="6197"/>
    <x v="69"/>
  </r>
  <r>
    <n v="6197"/>
    <x v="69"/>
  </r>
  <r>
    <n v="5521"/>
    <x v="70"/>
  </r>
  <r>
    <n v="5521"/>
    <x v="70"/>
  </r>
  <r>
    <n v="3890"/>
    <x v="80"/>
  </r>
  <r>
    <n v="3890"/>
    <x v="80"/>
  </r>
  <r>
    <n v="5152"/>
    <x v="81"/>
  </r>
  <r>
    <n v="5152"/>
    <x v="81"/>
  </r>
  <r>
    <n v="3981"/>
    <x v="92"/>
  </r>
  <r>
    <n v="3981"/>
    <x v="92"/>
  </r>
  <r>
    <n v="753"/>
    <x v="51"/>
  </r>
  <r>
    <n v="753"/>
    <x v="51"/>
  </r>
  <r>
    <n v="4103"/>
    <x v="52"/>
  </r>
  <r>
    <n v="4103"/>
    <x v="52"/>
  </r>
  <r>
    <n v="3804"/>
    <x v="26"/>
  </r>
  <r>
    <n v="3804"/>
    <x v="26"/>
  </r>
  <r>
    <n v="911"/>
    <x v="74"/>
  </r>
  <r>
    <n v="911"/>
    <x v="74"/>
  </r>
  <r>
    <n v="5439"/>
    <x v="75"/>
  </r>
  <r>
    <n v="5439"/>
    <x v="75"/>
  </r>
  <r>
    <n v="1106"/>
    <x v="76"/>
  </r>
  <r>
    <n v="1106"/>
    <x v="76"/>
  </r>
  <r>
    <n v="4100"/>
    <x v="59"/>
  </r>
  <r>
    <n v="4100"/>
    <x v="59"/>
  </r>
  <r>
    <n v="3407"/>
    <x v="60"/>
  </r>
  <r>
    <n v="3407"/>
    <x v="60"/>
  </r>
  <r>
    <n v="3357"/>
    <x v="61"/>
  </r>
  <r>
    <n v="3357"/>
    <x v="61"/>
  </r>
  <r>
    <n v="2934"/>
    <x v="77"/>
  </r>
  <r>
    <n v="2934"/>
    <x v="77"/>
  </r>
  <r>
    <n v="2646"/>
    <x v="93"/>
  </r>
  <r>
    <n v="2646"/>
    <x v="93"/>
  </r>
  <r>
    <n v="4350"/>
    <x v="79"/>
  </r>
  <r>
    <n v="4350"/>
    <x v="79"/>
  </r>
  <r>
    <n v="4005"/>
    <x v="56"/>
  </r>
  <r>
    <n v="4005"/>
    <x v="56"/>
  </r>
  <r>
    <n v="3936"/>
    <x v="57"/>
  </r>
  <r>
    <n v="3936"/>
    <x v="57"/>
  </r>
  <r>
    <n v="4109"/>
    <x v="58"/>
  </r>
  <r>
    <n v="4109"/>
    <x v="58"/>
  </r>
  <r>
    <n v="4056"/>
    <x v="82"/>
  </r>
  <r>
    <n v="4056"/>
    <x v="82"/>
  </r>
  <r>
    <n v="2319"/>
    <x v="83"/>
  </r>
  <r>
    <n v="2319"/>
    <x v="83"/>
  </r>
  <r>
    <n v="2327"/>
    <x v="94"/>
  </r>
  <r>
    <n v="2327"/>
    <x v="94"/>
  </r>
  <r>
    <n v="6210"/>
    <x v="62"/>
  </r>
  <r>
    <n v="6210"/>
    <x v="62"/>
  </r>
  <r>
    <n v="5165"/>
    <x v="63"/>
  </r>
  <r>
    <n v="5165"/>
    <x v="63"/>
  </r>
  <r>
    <n v="6110"/>
    <x v="95"/>
  </r>
  <r>
    <n v="6110"/>
    <x v="95"/>
  </r>
  <r>
    <n v="2789"/>
    <x v="88"/>
  </r>
  <r>
    <n v="2789"/>
    <x v="88"/>
  </r>
  <r>
    <n v="3331"/>
    <x v="89"/>
  </r>
  <r>
    <n v="3331"/>
    <x v="89"/>
  </r>
  <r>
    <n v="99"/>
    <x v="90"/>
  </r>
  <r>
    <n v="99"/>
    <x v="90"/>
  </r>
  <r>
    <n v="4324"/>
    <x v="71"/>
  </r>
  <r>
    <n v="4324"/>
    <x v="71"/>
  </r>
  <r>
    <n v="5139"/>
    <x v="96"/>
  </r>
  <r>
    <n v="5139"/>
    <x v="96"/>
  </r>
  <r>
    <n v="5621"/>
    <x v="73"/>
  </r>
  <r>
    <n v="5621"/>
    <x v="73"/>
  </r>
  <r>
    <n v="3645"/>
    <x v="85"/>
  </r>
  <r>
    <n v="3645"/>
    <x v="85"/>
  </r>
  <r>
    <n v="6643"/>
    <x v="86"/>
  </r>
  <r>
    <n v="6643"/>
    <x v="86"/>
  </r>
  <r>
    <n v="6641"/>
    <x v="87"/>
  </r>
  <r>
    <n v="6641"/>
    <x v="87"/>
  </r>
  <r>
    <n v="3428"/>
    <x v="53"/>
  </r>
  <r>
    <n v="3428"/>
    <x v="53"/>
  </r>
  <r>
    <n v="3706"/>
    <x v="54"/>
  </r>
  <r>
    <n v="3706"/>
    <x v="54"/>
  </r>
  <r>
    <n v="2355"/>
    <x v="55"/>
  </r>
  <r>
    <n v="2355"/>
    <x v="55"/>
  </r>
  <r>
    <n v="6210"/>
    <x v="62"/>
  </r>
  <r>
    <n v="6210"/>
    <x v="62"/>
  </r>
  <r>
    <n v="5165"/>
    <x v="63"/>
  </r>
  <r>
    <n v="5165"/>
    <x v="63"/>
  </r>
  <r>
    <n v="5713"/>
    <x v="64"/>
  </r>
  <r>
    <n v="5713"/>
    <x v="64"/>
  </r>
  <r>
    <n v="911"/>
    <x v="74"/>
  </r>
  <r>
    <n v="911"/>
    <x v="74"/>
  </r>
  <r>
    <n v="5439"/>
    <x v="75"/>
  </r>
  <r>
    <n v="5439"/>
    <x v="75"/>
  </r>
  <r>
    <n v="1106"/>
    <x v="76"/>
  </r>
  <r>
    <n v="1106"/>
    <x v="76"/>
  </r>
  <r>
    <n v="4100"/>
    <x v="59"/>
  </r>
  <r>
    <n v="4100"/>
    <x v="59"/>
  </r>
  <r>
    <n v="3407"/>
    <x v="60"/>
  </r>
  <r>
    <n v="3407"/>
    <x v="60"/>
  </r>
  <r>
    <n v="3357"/>
    <x v="61"/>
  </r>
  <r>
    <n v="3357"/>
    <x v="61"/>
  </r>
  <r>
    <n v="4324"/>
    <x v="71"/>
  </r>
  <r>
    <n v="4324"/>
    <x v="71"/>
  </r>
  <r>
    <n v="5139"/>
    <x v="96"/>
  </r>
  <r>
    <n v="5139"/>
    <x v="96"/>
  </r>
  <r>
    <n v="4323"/>
    <x v="97"/>
  </r>
  <r>
    <n v="4323"/>
    <x v="97"/>
  </r>
  <r>
    <n v="3409"/>
    <x v="65"/>
  </r>
  <r>
    <n v="3409"/>
    <x v="65"/>
  </r>
  <r>
    <n v="3486"/>
    <x v="66"/>
  </r>
  <r>
    <n v="3486"/>
    <x v="66"/>
  </r>
  <r>
    <n v="3558"/>
    <x v="67"/>
  </r>
  <r>
    <n v="3558"/>
    <x v="67"/>
  </r>
  <r>
    <n v="3890"/>
    <x v="80"/>
  </r>
  <r>
    <n v="3890"/>
    <x v="80"/>
  </r>
  <r>
    <n v="5152"/>
    <x v="81"/>
  </r>
  <r>
    <n v="5152"/>
    <x v="81"/>
  </r>
  <r>
    <n v="5968"/>
    <x v="48"/>
  </r>
  <r>
    <n v="5968"/>
    <x v="48"/>
  </r>
  <r>
    <n v="4625"/>
    <x v="68"/>
  </r>
  <r>
    <n v="4625"/>
    <x v="68"/>
  </r>
  <r>
    <n v="6197"/>
    <x v="69"/>
  </r>
  <r>
    <n v="6197"/>
    <x v="69"/>
  </r>
  <r>
    <n v="5521"/>
    <x v="70"/>
  </r>
  <r>
    <n v="5521"/>
    <x v="70"/>
  </r>
  <r>
    <n v="753"/>
    <x v="51"/>
  </r>
  <r>
    <n v="753"/>
    <x v="51"/>
  </r>
  <r>
    <n v="4103"/>
    <x v="52"/>
  </r>
  <r>
    <n v="4103"/>
    <x v="52"/>
  </r>
  <r>
    <n v="3804"/>
    <x v="26"/>
  </r>
  <r>
    <n v="3804"/>
    <x v="26"/>
  </r>
  <r>
    <n v="3645"/>
    <x v="85"/>
  </r>
  <r>
    <n v="3645"/>
    <x v="85"/>
  </r>
  <r>
    <n v="6643"/>
    <x v="86"/>
  </r>
  <r>
    <n v="6643"/>
    <x v="86"/>
  </r>
  <r>
    <n v="6641"/>
    <x v="87"/>
  </r>
  <r>
    <n v="6641"/>
    <x v="87"/>
  </r>
  <r>
    <n v="4056"/>
    <x v="82"/>
  </r>
  <r>
    <n v="4056"/>
    <x v="82"/>
  </r>
  <r>
    <n v="2319"/>
    <x v="83"/>
  </r>
  <r>
    <n v="2319"/>
    <x v="83"/>
  </r>
  <r>
    <n v="2327"/>
    <x v="94"/>
  </r>
  <r>
    <n v="2327"/>
    <x v="94"/>
  </r>
  <r>
    <n v="4005"/>
    <x v="56"/>
  </r>
  <r>
    <n v="4005"/>
    <x v="56"/>
  </r>
  <r>
    <n v="3936"/>
    <x v="57"/>
  </r>
  <r>
    <n v="3936"/>
    <x v="57"/>
  </r>
  <r>
    <n v="4109"/>
    <x v="58"/>
  </r>
  <r>
    <n v="4109"/>
    <x v="58"/>
  </r>
  <r>
    <n v="3428"/>
    <x v="53"/>
  </r>
  <r>
    <n v="3428"/>
    <x v="53"/>
  </r>
  <r>
    <n v="3706"/>
    <x v="54"/>
  </r>
  <r>
    <n v="3706"/>
    <x v="54"/>
  </r>
  <r>
    <n v="2355"/>
    <x v="55"/>
  </r>
  <r>
    <n v="2355"/>
    <x v="55"/>
  </r>
  <r>
    <n v="2934"/>
    <x v="77"/>
  </r>
  <r>
    <n v="2934"/>
    <x v="77"/>
  </r>
  <r>
    <n v="2646"/>
    <x v="93"/>
  </r>
  <r>
    <n v="2646"/>
    <x v="93"/>
  </r>
  <r>
    <n v="4350"/>
    <x v="79"/>
  </r>
  <r>
    <n v="4350"/>
    <x v="79"/>
  </r>
  <r>
    <n v="2789"/>
    <x v="88"/>
  </r>
  <r>
    <n v="2789"/>
    <x v="88"/>
  </r>
  <r>
    <n v="3331"/>
    <x v="89"/>
  </r>
  <r>
    <n v="3331"/>
    <x v="89"/>
  </r>
  <r>
    <n v="99"/>
    <x v="90"/>
  </r>
  <r>
    <n v="99"/>
    <x v="90"/>
  </r>
  <r>
    <n v="2818"/>
    <x v="98"/>
  </r>
  <r>
    <n v="2818"/>
    <x v="98"/>
  </r>
  <r>
    <n v="2317"/>
    <x v="99"/>
  </r>
  <r>
    <n v="2317"/>
    <x v="99"/>
  </r>
  <r>
    <n v="2750"/>
    <x v="100"/>
  </r>
  <r>
    <n v="2750"/>
    <x v="100"/>
  </r>
  <r>
    <n v="6928"/>
    <x v="101"/>
  </r>
  <r>
    <n v="6928"/>
    <x v="101"/>
  </r>
  <r>
    <n v="6452"/>
    <x v="102"/>
  </r>
  <r>
    <n v="6452"/>
    <x v="102"/>
  </r>
  <r>
    <n v="6930"/>
    <x v="103"/>
  </r>
  <r>
    <n v="6930"/>
    <x v="103"/>
  </r>
  <r>
    <n v="3424"/>
    <x v="104"/>
  </r>
  <r>
    <n v="3424"/>
    <x v="104"/>
  </r>
  <r>
    <n v="5390"/>
    <x v="105"/>
  </r>
  <r>
    <n v="5390"/>
    <x v="105"/>
  </r>
  <r>
    <n v="3422"/>
    <x v="106"/>
  </r>
  <r>
    <n v="3422"/>
    <x v="106"/>
  </r>
  <r>
    <n v="5703"/>
    <x v="107"/>
  </r>
  <r>
    <n v="5703"/>
    <x v="107"/>
  </r>
  <r>
    <n v="6403"/>
    <x v="108"/>
  </r>
  <r>
    <n v="6403"/>
    <x v="108"/>
  </r>
  <r>
    <n v="6234"/>
    <x v="109"/>
  </r>
  <r>
    <n v="6234"/>
    <x v="109"/>
  </r>
  <r>
    <n v="2763"/>
    <x v="110"/>
  </r>
  <r>
    <n v="2763"/>
    <x v="110"/>
  </r>
  <r>
    <n v="6470"/>
    <x v="111"/>
  </r>
  <r>
    <n v="6470"/>
    <x v="111"/>
  </r>
  <r>
    <n v="4161"/>
    <x v="112"/>
  </r>
  <r>
    <n v="4161"/>
    <x v="112"/>
  </r>
  <r>
    <n v="3366"/>
    <x v="113"/>
  </r>
  <r>
    <n v="3366"/>
    <x v="113"/>
  </r>
  <r>
    <n v="3264"/>
    <x v="114"/>
  </r>
  <r>
    <n v="3264"/>
    <x v="114"/>
  </r>
  <r>
    <n v="3429"/>
    <x v="115"/>
  </r>
  <r>
    <n v="3429"/>
    <x v="115"/>
  </r>
  <r>
    <n v="3813"/>
    <x v="116"/>
  </r>
  <r>
    <n v="3813"/>
    <x v="116"/>
  </r>
  <r>
    <n v="3902"/>
    <x v="117"/>
  </r>
  <r>
    <n v="3902"/>
    <x v="117"/>
  </r>
  <r>
    <n v="2305"/>
    <x v="118"/>
  </r>
  <r>
    <n v="2305"/>
    <x v="118"/>
  </r>
  <r>
    <n v="3552"/>
    <x v="119"/>
  </r>
  <r>
    <n v="3552"/>
    <x v="119"/>
  </r>
  <r>
    <n v="3556"/>
    <x v="120"/>
  </r>
  <r>
    <n v="3556"/>
    <x v="120"/>
  </r>
  <r>
    <n v="4358"/>
    <x v="121"/>
  </r>
  <r>
    <n v="4358"/>
    <x v="121"/>
  </r>
  <r>
    <n v="6393"/>
    <x v="122"/>
  </r>
  <r>
    <n v="6393"/>
    <x v="122"/>
  </r>
  <r>
    <n v="790"/>
    <x v="123"/>
  </r>
  <r>
    <n v="790"/>
    <x v="123"/>
  </r>
  <r>
    <n v="5290"/>
    <x v="124"/>
  </r>
  <r>
    <n v="5290"/>
    <x v="124"/>
  </r>
  <r>
    <n v="5367"/>
    <x v="125"/>
  </r>
  <r>
    <n v="5367"/>
    <x v="125"/>
  </r>
  <r>
    <n v="6929"/>
    <x v="126"/>
  </r>
  <r>
    <n v="6929"/>
    <x v="126"/>
  </r>
  <r>
    <n v="5375"/>
    <x v="127"/>
  </r>
  <r>
    <n v="5375"/>
    <x v="127"/>
  </r>
  <r>
    <n v="6144"/>
    <x v="128"/>
  </r>
  <r>
    <n v="6144"/>
    <x v="128"/>
  </r>
  <r>
    <n v="6145"/>
    <x v="129"/>
  </r>
  <r>
    <n v="6145"/>
    <x v="129"/>
  </r>
  <r>
    <n v="6146"/>
    <x v="130"/>
  </r>
  <r>
    <n v="6146"/>
    <x v="130"/>
  </r>
  <r>
    <n v="6421"/>
    <x v="131"/>
  </r>
  <r>
    <n v="6421"/>
    <x v="131"/>
  </r>
  <r>
    <n v="6411"/>
    <x v="132"/>
  </r>
  <r>
    <n v="6411"/>
    <x v="132"/>
  </r>
  <r>
    <n v="6978"/>
    <x v="133"/>
  </r>
  <r>
    <n v="6978"/>
    <x v="133"/>
  </r>
  <r>
    <n v="5878"/>
    <x v="134"/>
  </r>
  <r>
    <n v="5878"/>
    <x v="134"/>
  </r>
  <r>
    <n v="6746"/>
    <x v="135"/>
  </r>
  <r>
    <n v="6746"/>
    <x v="135"/>
  </r>
  <r>
    <n v="6779"/>
    <x v="136"/>
  </r>
  <r>
    <n v="6779"/>
    <x v="136"/>
  </r>
  <r>
    <n v="4484"/>
    <x v="137"/>
  </r>
  <r>
    <n v="4484"/>
    <x v="137"/>
  </r>
  <r>
    <n v="4025"/>
    <x v="138"/>
  </r>
  <r>
    <n v="4025"/>
    <x v="138"/>
  </r>
  <r>
    <n v="1878"/>
    <x v="139"/>
  </r>
  <r>
    <n v="1878"/>
    <x v="139"/>
  </r>
  <r>
    <n v="2818"/>
    <x v="98"/>
  </r>
  <r>
    <n v="2818"/>
    <x v="98"/>
  </r>
  <r>
    <n v="2317"/>
    <x v="99"/>
  </r>
  <r>
    <n v="2317"/>
    <x v="99"/>
  </r>
  <r>
    <n v="2356"/>
    <x v="140"/>
  </r>
  <r>
    <n v="2356"/>
    <x v="140"/>
  </r>
  <r>
    <n v="6928"/>
    <x v="101"/>
  </r>
  <r>
    <n v="6928"/>
    <x v="101"/>
  </r>
  <r>
    <n v="6452"/>
    <x v="102"/>
  </r>
  <r>
    <n v="6452"/>
    <x v="102"/>
  </r>
  <r>
    <n v="6930"/>
    <x v="103"/>
  </r>
  <r>
    <n v="6930"/>
    <x v="103"/>
  </r>
  <r>
    <n v="2188"/>
    <x v="141"/>
  </r>
  <r>
    <n v="2188"/>
    <x v="141"/>
  </r>
  <r>
    <n v="5390"/>
    <x v="105"/>
  </r>
  <r>
    <n v="5390"/>
    <x v="105"/>
  </r>
  <r>
    <n v="3422"/>
    <x v="106"/>
  </r>
  <r>
    <n v="3422"/>
    <x v="106"/>
  </r>
  <r>
    <n v="5703"/>
    <x v="107"/>
  </r>
  <r>
    <n v="5703"/>
    <x v="107"/>
  </r>
  <r>
    <n v="6403"/>
    <x v="108"/>
  </r>
  <r>
    <n v="6403"/>
    <x v="108"/>
  </r>
  <r>
    <n v="6234"/>
    <x v="109"/>
  </r>
  <r>
    <n v="6234"/>
    <x v="109"/>
  </r>
  <r>
    <n v="2763"/>
    <x v="110"/>
  </r>
  <r>
    <n v="2763"/>
    <x v="110"/>
  </r>
  <r>
    <n v="2187"/>
    <x v="142"/>
  </r>
  <r>
    <n v="2187"/>
    <x v="142"/>
  </r>
  <r>
    <n v="4161"/>
    <x v="112"/>
  </r>
  <r>
    <n v="4161"/>
    <x v="112"/>
  </r>
  <r>
    <n v="3366"/>
    <x v="113"/>
  </r>
  <r>
    <n v="3366"/>
    <x v="113"/>
  </r>
  <r>
    <n v="3264"/>
    <x v="114"/>
  </r>
  <r>
    <n v="3264"/>
    <x v="114"/>
  </r>
  <r>
    <n v="3429"/>
    <x v="115"/>
  </r>
  <r>
    <n v="3429"/>
    <x v="115"/>
  </r>
  <r>
    <n v="3813"/>
    <x v="116"/>
  </r>
  <r>
    <n v="3813"/>
    <x v="116"/>
  </r>
  <r>
    <n v="3902"/>
    <x v="117"/>
  </r>
  <r>
    <n v="3902"/>
    <x v="117"/>
  </r>
  <r>
    <n v="2305"/>
    <x v="118"/>
  </r>
  <r>
    <n v="2305"/>
    <x v="118"/>
  </r>
  <r>
    <n v="3552"/>
    <x v="119"/>
  </r>
  <r>
    <n v="3552"/>
    <x v="119"/>
  </r>
  <r>
    <n v="3556"/>
    <x v="120"/>
  </r>
  <r>
    <n v="3556"/>
    <x v="120"/>
  </r>
  <r>
    <n v="4358"/>
    <x v="121"/>
  </r>
  <r>
    <n v="4358"/>
    <x v="121"/>
  </r>
  <r>
    <n v="6393"/>
    <x v="122"/>
  </r>
  <r>
    <n v="6393"/>
    <x v="122"/>
  </r>
  <r>
    <n v="790"/>
    <x v="123"/>
  </r>
  <r>
    <n v="790"/>
    <x v="123"/>
  </r>
  <r>
    <n v="6846"/>
    <x v="143"/>
  </r>
  <r>
    <n v="6846"/>
    <x v="143"/>
  </r>
  <r>
    <n v="5367"/>
    <x v="125"/>
  </r>
  <r>
    <n v="5367"/>
    <x v="125"/>
  </r>
  <r>
    <n v="5369"/>
    <x v="144"/>
  </r>
  <r>
    <n v="5369"/>
    <x v="144"/>
  </r>
  <r>
    <n v="5375"/>
    <x v="127"/>
  </r>
  <r>
    <n v="5375"/>
    <x v="127"/>
  </r>
  <r>
    <n v="6880"/>
    <x v="145"/>
  </r>
  <r>
    <n v="6880"/>
    <x v="145"/>
  </r>
  <r>
    <n v="6145"/>
    <x v="129"/>
  </r>
  <r>
    <n v="6145"/>
    <x v="129"/>
  </r>
  <r>
    <n v="6146"/>
    <x v="130"/>
  </r>
  <r>
    <n v="6146"/>
    <x v="130"/>
  </r>
  <r>
    <n v="6421"/>
    <x v="131"/>
  </r>
  <r>
    <n v="6421"/>
    <x v="131"/>
  </r>
  <r>
    <n v="6411"/>
    <x v="132"/>
  </r>
  <r>
    <n v="6411"/>
    <x v="132"/>
  </r>
  <r>
    <n v="6978"/>
    <x v="133"/>
  </r>
  <r>
    <n v="6978"/>
    <x v="133"/>
  </r>
  <r>
    <n v="5878"/>
    <x v="134"/>
  </r>
  <r>
    <n v="5878"/>
    <x v="134"/>
  </r>
  <r>
    <n v="6746"/>
    <x v="135"/>
  </r>
  <r>
    <n v="6746"/>
    <x v="135"/>
  </r>
  <r>
    <n v="6854"/>
    <x v="146"/>
  </r>
  <r>
    <n v="6854"/>
    <x v="146"/>
  </r>
  <r>
    <n v="4484"/>
    <x v="137"/>
  </r>
  <r>
    <n v="4484"/>
    <x v="137"/>
  </r>
  <r>
    <n v="4025"/>
    <x v="138"/>
  </r>
  <r>
    <n v="4025"/>
    <x v="138"/>
  </r>
  <r>
    <n v="1878"/>
    <x v="139"/>
  </r>
  <r>
    <n v="1878"/>
    <x v="139"/>
  </r>
  <r>
    <n v="2818"/>
    <x v="98"/>
  </r>
  <r>
    <n v="2818"/>
    <x v="98"/>
  </r>
  <r>
    <n v="2317"/>
    <x v="99"/>
  </r>
  <r>
    <n v="2317"/>
    <x v="99"/>
  </r>
  <r>
    <n v="2750"/>
    <x v="100"/>
  </r>
  <r>
    <n v="2750"/>
    <x v="100"/>
  </r>
  <r>
    <n v="6928"/>
    <x v="101"/>
  </r>
  <r>
    <n v="6928"/>
    <x v="101"/>
  </r>
  <r>
    <n v="6452"/>
    <x v="102"/>
  </r>
  <r>
    <n v="6452"/>
    <x v="102"/>
  </r>
  <r>
    <n v="6930"/>
    <x v="103"/>
  </r>
  <r>
    <n v="6930"/>
    <x v="103"/>
  </r>
  <r>
    <n v="3424"/>
    <x v="104"/>
  </r>
  <r>
    <n v="3424"/>
    <x v="104"/>
  </r>
  <r>
    <n v="5390"/>
    <x v="105"/>
  </r>
  <r>
    <n v="5390"/>
    <x v="105"/>
  </r>
  <r>
    <n v="3422"/>
    <x v="106"/>
  </r>
  <r>
    <n v="3422"/>
    <x v="106"/>
  </r>
  <r>
    <n v="5703"/>
    <x v="107"/>
  </r>
  <r>
    <n v="5703"/>
    <x v="107"/>
  </r>
  <r>
    <n v="6403"/>
    <x v="108"/>
  </r>
  <r>
    <n v="6403"/>
    <x v="108"/>
  </r>
  <r>
    <n v="6234"/>
    <x v="109"/>
  </r>
  <r>
    <n v="6234"/>
    <x v="109"/>
  </r>
  <r>
    <n v="2763"/>
    <x v="110"/>
  </r>
  <r>
    <n v="2763"/>
    <x v="110"/>
  </r>
  <r>
    <n v="6470"/>
    <x v="111"/>
  </r>
  <r>
    <n v="6470"/>
    <x v="111"/>
  </r>
  <r>
    <n v="4161"/>
    <x v="112"/>
  </r>
  <r>
    <n v="4161"/>
    <x v="112"/>
  </r>
  <r>
    <n v="3366"/>
    <x v="113"/>
  </r>
  <r>
    <n v="3366"/>
    <x v="113"/>
  </r>
  <r>
    <n v="3264"/>
    <x v="114"/>
  </r>
  <r>
    <n v="3264"/>
    <x v="114"/>
  </r>
  <r>
    <n v="3429"/>
    <x v="115"/>
  </r>
  <r>
    <n v="3429"/>
    <x v="115"/>
  </r>
  <r>
    <n v="3813"/>
    <x v="116"/>
  </r>
  <r>
    <n v="3813"/>
    <x v="116"/>
  </r>
  <r>
    <n v="3902"/>
    <x v="117"/>
  </r>
  <r>
    <n v="3902"/>
    <x v="117"/>
  </r>
  <r>
    <n v="2305"/>
    <x v="118"/>
  </r>
  <r>
    <n v="2305"/>
    <x v="118"/>
  </r>
  <r>
    <n v="3552"/>
    <x v="119"/>
  </r>
  <r>
    <n v="3552"/>
    <x v="119"/>
  </r>
  <r>
    <n v="3556"/>
    <x v="120"/>
  </r>
  <r>
    <n v="3556"/>
    <x v="120"/>
  </r>
  <r>
    <n v="4358"/>
    <x v="121"/>
  </r>
  <r>
    <n v="4358"/>
    <x v="121"/>
  </r>
  <r>
    <n v="6393"/>
    <x v="122"/>
  </r>
  <r>
    <n v="6393"/>
    <x v="122"/>
  </r>
  <r>
    <n v="5290"/>
    <x v="124"/>
  </r>
  <r>
    <n v="5290"/>
    <x v="124"/>
  </r>
  <r>
    <n v="6846"/>
    <x v="143"/>
  </r>
  <r>
    <n v="6846"/>
    <x v="143"/>
  </r>
  <r>
    <n v="5367"/>
    <x v="125"/>
  </r>
  <r>
    <n v="5367"/>
    <x v="125"/>
  </r>
  <r>
    <n v="5375"/>
    <x v="127"/>
  </r>
  <r>
    <n v="5375"/>
    <x v="127"/>
  </r>
  <r>
    <n v="5369"/>
    <x v="144"/>
  </r>
  <r>
    <n v="5369"/>
    <x v="144"/>
  </r>
  <r>
    <n v="6144"/>
    <x v="128"/>
  </r>
  <r>
    <n v="6144"/>
    <x v="128"/>
  </r>
  <r>
    <n v="6145"/>
    <x v="129"/>
  </r>
  <r>
    <n v="6145"/>
    <x v="129"/>
  </r>
  <r>
    <n v="6146"/>
    <x v="130"/>
  </r>
  <r>
    <n v="6146"/>
    <x v="130"/>
  </r>
  <r>
    <n v="6411"/>
    <x v="132"/>
  </r>
  <r>
    <n v="6411"/>
    <x v="132"/>
  </r>
  <r>
    <n v="6978"/>
    <x v="133"/>
  </r>
  <r>
    <n v="6978"/>
    <x v="133"/>
  </r>
  <r>
    <n v="6833"/>
    <x v="147"/>
  </r>
  <r>
    <n v="6833"/>
    <x v="147"/>
  </r>
  <r>
    <n v="5878"/>
    <x v="134"/>
  </r>
  <r>
    <n v="5878"/>
    <x v="134"/>
  </r>
  <r>
    <n v="6746"/>
    <x v="135"/>
  </r>
  <r>
    <n v="6746"/>
    <x v="135"/>
  </r>
  <r>
    <n v="6779"/>
    <x v="136"/>
  </r>
  <r>
    <n v="6779"/>
    <x v="136"/>
  </r>
  <r>
    <n v="4484"/>
    <x v="137"/>
  </r>
  <r>
    <n v="4484"/>
    <x v="137"/>
  </r>
  <r>
    <n v="4025"/>
    <x v="138"/>
  </r>
  <r>
    <n v="4025"/>
    <x v="138"/>
  </r>
  <r>
    <n v="1878"/>
    <x v="139"/>
  </r>
  <r>
    <n v="1878"/>
    <x v="139"/>
  </r>
  <r>
    <n v="3379"/>
    <x v="10"/>
  </r>
  <r>
    <n v="3379"/>
    <x v="10"/>
  </r>
  <r>
    <n v="4109"/>
    <x v="58"/>
  </r>
  <r>
    <n v="4109"/>
    <x v="58"/>
  </r>
  <r>
    <n v="4332"/>
    <x v="41"/>
  </r>
  <r>
    <n v="4332"/>
    <x v="41"/>
  </r>
  <r>
    <n v="6641"/>
    <x v="87"/>
  </r>
  <r>
    <n v="6641"/>
    <x v="87"/>
  </r>
  <r>
    <n v="6210"/>
    <x v="62"/>
  </r>
  <r>
    <n v="6210"/>
    <x v="62"/>
  </r>
  <r>
    <n v="3052"/>
    <x v="7"/>
  </r>
  <r>
    <n v="3052"/>
    <x v="7"/>
  </r>
  <r>
    <n v="3715"/>
    <x v="15"/>
  </r>
  <r>
    <n v="3715"/>
    <x v="15"/>
  </r>
  <r>
    <n v="4073"/>
    <x v="9"/>
  </r>
  <r>
    <n v="4073"/>
    <x v="9"/>
  </r>
  <r>
    <n v="2299"/>
    <x v="2"/>
  </r>
  <r>
    <n v="2299"/>
    <x v="2"/>
  </r>
  <r>
    <n v="5939"/>
    <x v="148"/>
  </r>
  <r>
    <n v="5939"/>
    <x v="148"/>
  </r>
  <r>
    <n v="2612"/>
    <x v="149"/>
  </r>
  <r>
    <n v="2612"/>
    <x v="149"/>
  </r>
  <r>
    <n v="3899"/>
    <x v="32"/>
  </r>
  <r>
    <n v="3899"/>
    <x v="32"/>
  </r>
  <r>
    <n v="1321"/>
    <x v="150"/>
  </r>
  <r>
    <n v="1321"/>
    <x v="150"/>
  </r>
  <r>
    <n v="3055"/>
    <x v="19"/>
  </r>
  <r>
    <n v="3055"/>
    <x v="19"/>
  </r>
  <r>
    <n v="5356"/>
    <x v="37"/>
  </r>
  <r>
    <n v="5356"/>
    <x v="37"/>
  </r>
  <r>
    <n v="3558"/>
    <x v="67"/>
  </r>
  <r>
    <n v="3558"/>
    <x v="67"/>
  </r>
  <r>
    <n v="3751"/>
    <x v="23"/>
  </r>
  <r>
    <n v="3751"/>
    <x v="23"/>
  </r>
  <r>
    <n v="6932"/>
    <x v="151"/>
  </r>
  <r>
    <n v="6932"/>
    <x v="151"/>
  </r>
  <r>
    <n v="3333"/>
    <x v="25"/>
  </r>
  <r>
    <n v="3333"/>
    <x v="25"/>
  </r>
  <r>
    <n v="4303"/>
    <x v="46"/>
  </r>
  <r>
    <n v="4303"/>
    <x v="46"/>
  </r>
  <r>
    <n v="3409"/>
    <x v="65"/>
  </r>
  <r>
    <n v="3409"/>
    <x v="65"/>
  </r>
  <r>
    <n v="3834"/>
    <x v="40"/>
  </r>
  <r>
    <n v="3834"/>
    <x v="40"/>
  </r>
  <r>
    <n v="3706"/>
    <x v="54"/>
  </r>
  <r>
    <n v="3706"/>
    <x v="54"/>
  </r>
  <r>
    <n v="2855"/>
    <x v="27"/>
  </r>
  <r>
    <n v="2855"/>
    <x v="27"/>
  </r>
  <r>
    <n v="4103"/>
    <x v="52"/>
  </r>
  <r>
    <n v="4103"/>
    <x v="52"/>
  </r>
  <r>
    <n v="2588"/>
    <x v="33"/>
  </r>
  <r>
    <n v="2588"/>
    <x v="33"/>
  </r>
  <r>
    <n v="4076"/>
    <x v="152"/>
  </r>
  <r>
    <n v="4076"/>
    <x v="152"/>
  </r>
  <r>
    <n v="3885"/>
    <x v="24"/>
  </r>
  <r>
    <n v="3885"/>
    <x v="24"/>
  </r>
  <r>
    <n v="4300"/>
    <x v="153"/>
  </r>
  <r>
    <n v="4300"/>
    <x v="153"/>
  </r>
  <r>
    <n v="3950"/>
    <x v="154"/>
  </r>
  <r>
    <n v="3950"/>
    <x v="154"/>
  </r>
  <r>
    <n v="5290"/>
    <x v="124"/>
  </r>
  <r>
    <n v="5290"/>
    <x v="124"/>
  </r>
  <r>
    <n v="5186"/>
    <x v="155"/>
  </r>
  <r>
    <n v="5186"/>
    <x v="155"/>
  </r>
  <r>
    <n v="5165"/>
    <x v="63"/>
  </r>
  <r>
    <n v="5165"/>
    <x v="63"/>
  </r>
  <r>
    <n v="1086"/>
    <x v="156"/>
  </r>
  <r>
    <n v="1086"/>
    <x v="156"/>
  </r>
  <r>
    <n v="5775"/>
    <x v="157"/>
  </r>
  <r>
    <n v="5775"/>
    <x v="157"/>
  </r>
  <r>
    <n v="2355"/>
    <x v="55"/>
  </r>
  <r>
    <n v="2355"/>
    <x v="55"/>
  </r>
  <r>
    <n v="2298"/>
    <x v="0"/>
  </r>
  <r>
    <n v="2298"/>
    <x v="0"/>
  </r>
  <r>
    <n v="4324"/>
    <x v="71"/>
  </r>
  <r>
    <n v="4324"/>
    <x v="71"/>
  </r>
  <r>
    <n v="3380"/>
    <x v="11"/>
  </r>
  <r>
    <n v="3380"/>
    <x v="11"/>
  </r>
  <r>
    <n v="6110"/>
    <x v="95"/>
  </r>
  <r>
    <n v="6110"/>
    <x v="95"/>
  </r>
  <r>
    <n v="4737"/>
    <x v="158"/>
  </r>
  <r>
    <n v="4737"/>
    <x v="158"/>
  </r>
  <r>
    <n v="4075"/>
    <x v="159"/>
  </r>
  <r>
    <n v="4075"/>
    <x v="159"/>
  </r>
  <r>
    <n v="6780"/>
    <x v="160"/>
  </r>
  <r>
    <n v="6780"/>
    <x v="160"/>
  </r>
  <r>
    <n v="5791"/>
    <x v="45"/>
  </r>
  <r>
    <n v="5791"/>
    <x v="45"/>
  </r>
  <r>
    <n v="3677"/>
    <x v="5"/>
  </r>
  <r>
    <n v="3677"/>
    <x v="5"/>
  </r>
  <r>
    <n v="3042"/>
    <x v="3"/>
  </r>
  <r>
    <n v="3042"/>
    <x v="3"/>
  </r>
  <r>
    <n v="4173"/>
    <x v="84"/>
  </r>
  <r>
    <n v="4173"/>
    <x v="84"/>
  </r>
  <r>
    <n v="3428"/>
    <x v="53"/>
  </r>
  <r>
    <n v="3428"/>
    <x v="53"/>
  </r>
  <r>
    <n v="4005"/>
    <x v="56"/>
  </r>
  <r>
    <n v="4005"/>
    <x v="56"/>
  </r>
  <r>
    <n v="6411"/>
    <x v="132"/>
  </r>
  <r>
    <n v="6411"/>
    <x v="132"/>
  </r>
  <r>
    <n v="6931"/>
    <x v="161"/>
  </r>
  <r>
    <n v="6931"/>
    <x v="161"/>
  </r>
  <r>
    <n v="2175"/>
    <x v="78"/>
  </r>
  <r>
    <n v="2175"/>
    <x v="78"/>
  </r>
  <r>
    <n v="2263"/>
    <x v="36"/>
  </r>
  <r>
    <n v="2263"/>
    <x v="36"/>
  </r>
  <r>
    <n v="6774"/>
    <x v="162"/>
  </r>
  <r>
    <n v="6774"/>
    <x v="162"/>
  </r>
  <r>
    <n v="4878"/>
    <x v="31"/>
  </r>
  <r>
    <n v="4878"/>
    <x v="31"/>
  </r>
  <r>
    <n v="3804"/>
    <x v="26"/>
  </r>
  <r>
    <n v="3804"/>
    <x v="26"/>
  </r>
  <r>
    <n v="790"/>
    <x v="123"/>
  </r>
  <r>
    <n v="790"/>
    <x v="123"/>
  </r>
  <r>
    <n v="4241"/>
    <x v="8"/>
  </r>
  <r>
    <n v="4241"/>
    <x v="8"/>
  </r>
  <r>
    <n v="3287"/>
    <x v="35"/>
  </r>
  <r>
    <n v="3287"/>
    <x v="35"/>
  </r>
  <r>
    <n v="753"/>
    <x v="51"/>
  </r>
  <r>
    <n v="753"/>
    <x v="51"/>
  </r>
  <r>
    <n v="5382"/>
    <x v="42"/>
  </r>
  <r>
    <n v="5382"/>
    <x v="42"/>
  </r>
  <r>
    <n v="3392"/>
    <x v="163"/>
  </r>
  <r>
    <n v="3392"/>
    <x v="163"/>
  </r>
  <r>
    <n v="6235"/>
    <x v="164"/>
  </r>
  <r>
    <n v="6235"/>
    <x v="164"/>
  </r>
  <r>
    <n v="3733"/>
    <x v="22"/>
  </r>
  <r>
    <n v="3733"/>
    <x v="22"/>
  </r>
  <r>
    <n v="3890"/>
    <x v="80"/>
  </r>
  <r>
    <n v="3890"/>
    <x v="80"/>
  </r>
  <r>
    <n v="4100"/>
    <x v="59"/>
  </r>
  <r>
    <n v="4100"/>
    <x v="59"/>
  </r>
  <r>
    <n v="6694"/>
    <x v="165"/>
  </r>
  <r>
    <n v="6694"/>
    <x v="165"/>
  </r>
  <r>
    <n v="3936"/>
    <x v="57"/>
  </r>
  <r>
    <n v="3936"/>
    <x v="57"/>
  </r>
  <r>
    <n v="2327"/>
    <x v="94"/>
  </r>
  <r>
    <n v="2327"/>
    <x v="94"/>
  </r>
  <r>
    <n v="3980"/>
    <x v="166"/>
  </r>
  <r>
    <n v="3980"/>
    <x v="166"/>
  </r>
  <r>
    <n v="6916"/>
    <x v="167"/>
  </r>
  <r>
    <n v="6916"/>
    <x v="167"/>
  </r>
  <r>
    <n v="3645"/>
    <x v="85"/>
  </r>
  <r>
    <n v="3645"/>
    <x v="85"/>
  </r>
  <r>
    <n v="6927"/>
    <x v="168"/>
  </r>
  <r>
    <n v="6927"/>
    <x v="168"/>
  </r>
  <r>
    <n v="4330"/>
    <x v="169"/>
  </r>
  <r>
    <n v="4330"/>
    <x v="169"/>
  </r>
  <r>
    <n v="4309"/>
    <x v="170"/>
  </r>
  <r>
    <n v="4309"/>
    <x v="170"/>
  </r>
  <r>
    <n v="2373"/>
    <x v="47"/>
  </r>
  <r>
    <n v="2373"/>
    <x v="47"/>
  </r>
  <r>
    <n v="5594"/>
    <x v="171"/>
  </r>
  <r>
    <n v="5594"/>
    <x v="171"/>
  </r>
  <r>
    <n v="5582"/>
    <x v="172"/>
  </r>
  <r>
    <n v="5582"/>
    <x v="172"/>
  </r>
  <r>
    <n v="4056"/>
    <x v="82"/>
  </r>
  <r>
    <n v="4056"/>
    <x v="82"/>
  </r>
  <r>
    <n v="3486"/>
    <x v="66"/>
  </r>
  <r>
    <n v="3486"/>
    <x v="66"/>
  </r>
  <r>
    <n v="6234"/>
    <x v="109"/>
  </r>
  <r>
    <n v="6234"/>
    <x v="109"/>
  </r>
  <r>
    <n v="2793"/>
    <x v="173"/>
  </r>
  <r>
    <n v="2793"/>
    <x v="173"/>
  </r>
  <r>
    <n v="911"/>
    <x v="74"/>
  </r>
  <r>
    <n v="911"/>
    <x v="74"/>
  </r>
  <r>
    <n v="5789"/>
    <x v="174"/>
  </r>
  <r>
    <n v="5789"/>
    <x v="174"/>
  </r>
  <r>
    <n v="4484"/>
    <x v="137"/>
  </r>
  <r>
    <n v="4484"/>
    <x v="137"/>
  </r>
  <r>
    <n v="6644"/>
    <x v="175"/>
  </r>
  <r>
    <n v="6644"/>
    <x v="175"/>
  </r>
  <r>
    <n v="2539"/>
    <x v="1"/>
  </r>
  <r>
    <n v="2539"/>
    <x v="1"/>
  </r>
  <r>
    <n v="5139"/>
    <x v="96"/>
  </r>
  <r>
    <n v="5139"/>
    <x v="96"/>
  </r>
  <r>
    <n v="6698"/>
    <x v="176"/>
  </r>
  <r>
    <n v="6698"/>
    <x v="176"/>
  </r>
  <r>
    <n v="4350"/>
    <x v="79"/>
  </r>
  <r>
    <n v="4350"/>
    <x v="79"/>
  </r>
  <r>
    <n v="3278"/>
    <x v="177"/>
  </r>
  <r>
    <n v="3278"/>
    <x v="177"/>
  </r>
  <r>
    <n v="6429"/>
    <x v="178"/>
  </r>
  <r>
    <n v="6429"/>
    <x v="178"/>
  </r>
  <r>
    <n v="6700"/>
    <x v="179"/>
  </r>
  <r>
    <n v="6700"/>
    <x v="179"/>
  </r>
  <r>
    <n v="5998"/>
    <x v="180"/>
  </r>
  <r>
    <n v="5998"/>
    <x v="180"/>
  </r>
  <r>
    <n v="6664"/>
    <x v="181"/>
  </r>
  <r>
    <n v="6664"/>
    <x v="181"/>
  </r>
  <r>
    <n v="6430"/>
    <x v="182"/>
  </r>
  <r>
    <n v="6430"/>
    <x v="182"/>
  </r>
  <r>
    <n v="6846"/>
    <x v="143"/>
  </r>
  <r>
    <n v="6846"/>
    <x v="143"/>
  </r>
  <r>
    <n v="3214"/>
    <x v="183"/>
  </r>
  <r>
    <n v="3214"/>
    <x v="183"/>
  </r>
  <r>
    <n v="6913"/>
    <x v="184"/>
  </r>
  <r>
    <n v="6913"/>
    <x v="184"/>
  </r>
  <r>
    <n v="6777"/>
    <x v="185"/>
  </r>
  <r>
    <n v="6777"/>
    <x v="185"/>
  </r>
  <r>
    <n v="6915"/>
    <x v="186"/>
  </r>
  <r>
    <n v="6915"/>
    <x v="186"/>
  </r>
  <r>
    <n v="4320"/>
    <x v="187"/>
  </r>
  <r>
    <n v="4320"/>
    <x v="187"/>
  </r>
  <r>
    <n v="6866"/>
    <x v="188"/>
  </r>
  <r>
    <n v="6866"/>
    <x v="188"/>
  </r>
  <r>
    <n v="6292"/>
    <x v="189"/>
  </r>
  <r>
    <n v="6292"/>
    <x v="189"/>
  </r>
  <r>
    <n v="6387"/>
    <x v="190"/>
  </r>
  <r>
    <n v="6387"/>
    <x v="190"/>
  </r>
  <r>
    <n v="1730"/>
    <x v="17"/>
  </r>
  <r>
    <n v="1730"/>
    <x v="17"/>
  </r>
  <r>
    <n v="5870"/>
    <x v="191"/>
  </r>
  <r>
    <n v="5870"/>
    <x v="191"/>
  </r>
  <r>
    <n v="5439"/>
    <x v="75"/>
  </r>
  <r>
    <n v="5439"/>
    <x v="75"/>
  </r>
  <r>
    <n v="2934"/>
    <x v="77"/>
  </r>
  <r>
    <n v="2934"/>
    <x v="77"/>
  </r>
  <r>
    <n v="5073"/>
    <x v="192"/>
  </r>
  <r>
    <n v="5073"/>
    <x v="192"/>
  </r>
  <r>
    <n v="6660"/>
    <x v="193"/>
  </r>
  <r>
    <n v="6660"/>
    <x v="193"/>
  </r>
  <r>
    <n v="4738"/>
    <x v="194"/>
  </r>
  <r>
    <n v="4738"/>
    <x v="194"/>
  </r>
  <r>
    <n v="4302"/>
    <x v="195"/>
  </r>
  <r>
    <n v="4302"/>
    <x v="195"/>
  </r>
  <r>
    <n v="3357"/>
    <x v="61"/>
  </r>
  <r>
    <n v="3357"/>
    <x v="61"/>
  </r>
  <r>
    <n v="7005"/>
    <x v="196"/>
  </r>
  <r>
    <n v="7005"/>
    <x v="196"/>
  </r>
  <r>
    <n v="4251"/>
    <x v="4"/>
  </r>
  <r>
    <n v="4251"/>
    <x v="4"/>
  </r>
  <r>
    <n v="3407"/>
    <x v="60"/>
  </r>
  <r>
    <n v="3407"/>
    <x v="60"/>
  </r>
  <r>
    <n v="3466"/>
    <x v="197"/>
  </r>
  <r>
    <n v="3466"/>
    <x v="197"/>
  </r>
  <r>
    <n v="3467"/>
    <x v="6"/>
  </r>
  <r>
    <n v="3467"/>
    <x v="6"/>
  </r>
  <r>
    <n v="6145"/>
    <x v="129"/>
  </r>
  <r>
    <n v="6145"/>
    <x v="129"/>
  </r>
  <r>
    <n v="2299"/>
    <x v="2"/>
  </r>
  <r>
    <n v="2299"/>
    <x v="2"/>
  </r>
  <r>
    <n v="3677"/>
    <x v="5"/>
  </r>
  <r>
    <n v="3677"/>
    <x v="5"/>
  </r>
  <r>
    <n v="2750"/>
    <x v="100"/>
  </r>
  <r>
    <n v="2750"/>
    <x v="100"/>
  </r>
  <r>
    <n v="6144"/>
    <x v="128"/>
  </r>
  <r>
    <n v="6144"/>
    <x v="128"/>
  </r>
  <r>
    <n v="5382"/>
    <x v="42"/>
  </r>
  <r>
    <n v="5382"/>
    <x v="42"/>
  </r>
  <r>
    <n v="3042"/>
    <x v="3"/>
  </r>
  <r>
    <n v="3042"/>
    <x v="3"/>
  </r>
  <r>
    <n v="6411"/>
    <x v="132"/>
  </r>
  <r>
    <n v="6411"/>
    <x v="132"/>
  </r>
  <r>
    <n v="3424"/>
    <x v="104"/>
  </r>
  <r>
    <n v="3424"/>
    <x v="104"/>
  </r>
  <r>
    <n v="3438"/>
    <x v="198"/>
  </r>
  <r>
    <n v="3438"/>
    <x v="198"/>
  </r>
  <r>
    <n v="2355"/>
    <x v="55"/>
  </r>
  <r>
    <n v="2355"/>
    <x v="55"/>
  </r>
  <r>
    <n v="3216"/>
    <x v="14"/>
  </r>
  <r>
    <n v="3216"/>
    <x v="14"/>
  </r>
  <r>
    <n v="3287"/>
    <x v="35"/>
  </r>
  <r>
    <n v="3287"/>
    <x v="35"/>
  </r>
  <r>
    <n v="4251"/>
    <x v="4"/>
  </r>
  <r>
    <n v="4251"/>
    <x v="4"/>
  </r>
  <r>
    <n v="6833"/>
    <x v="147"/>
  </r>
  <r>
    <n v="6833"/>
    <x v="147"/>
  </r>
  <r>
    <n v="5356"/>
    <x v="37"/>
  </r>
  <r>
    <n v="5356"/>
    <x v="37"/>
  </r>
  <r>
    <n v="2763"/>
    <x v="110"/>
  </r>
  <r>
    <n v="2763"/>
    <x v="110"/>
  </r>
  <r>
    <n v="3052"/>
    <x v="7"/>
  </r>
  <r>
    <n v="3052"/>
    <x v="7"/>
  </r>
  <r>
    <n v="3379"/>
    <x v="10"/>
  </r>
  <r>
    <n v="3379"/>
    <x v="10"/>
  </r>
  <r>
    <n v="2284"/>
    <x v="29"/>
  </r>
  <r>
    <n v="2284"/>
    <x v="29"/>
  </r>
  <r>
    <n v="6697"/>
    <x v="199"/>
  </r>
  <r>
    <n v="6697"/>
    <x v="199"/>
  </r>
  <r>
    <n v="2881"/>
    <x v="28"/>
  </r>
  <r>
    <n v="2881"/>
    <x v="28"/>
  </r>
  <r>
    <n v="3834"/>
    <x v="40"/>
  </r>
  <r>
    <n v="3834"/>
    <x v="40"/>
  </r>
  <r>
    <n v="3801"/>
    <x v="200"/>
  </r>
  <r>
    <n v="3801"/>
    <x v="200"/>
  </r>
  <r>
    <n v="2539"/>
    <x v="1"/>
  </r>
  <r>
    <n v="2539"/>
    <x v="1"/>
  </r>
  <r>
    <n v="3715"/>
    <x v="15"/>
  </r>
  <r>
    <n v="3715"/>
    <x v="15"/>
  </r>
  <r>
    <n v="2298"/>
    <x v="0"/>
  </r>
  <r>
    <n v="2298"/>
    <x v="0"/>
  </r>
  <r>
    <n v="4161"/>
    <x v="112"/>
  </r>
  <r>
    <n v="4161"/>
    <x v="112"/>
  </r>
  <r>
    <n v="2327"/>
    <x v="94"/>
  </r>
  <r>
    <n v="2327"/>
    <x v="94"/>
  </r>
  <r>
    <n v="3055"/>
    <x v="19"/>
  </r>
  <r>
    <n v="3055"/>
    <x v="19"/>
  </r>
  <r>
    <n v="3264"/>
    <x v="114"/>
  </r>
  <r>
    <n v="3264"/>
    <x v="114"/>
  </r>
  <r>
    <n v="5532"/>
    <x v="38"/>
  </r>
  <r>
    <n v="5532"/>
    <x v="38"/>
  </r>
  <r>
    <n v="3902"/>
    <x v="117"/>
  </r>
  <r>
    <n v="3902"/>
    <x v="117"/>
  </r>
  <r>
    <n v="2263"/>
    <x v="36"/>
  </r>
  <r>
    <n v="2263"/>
    <x v="36"/>
  </r>
  <r>
    <n v="5186"/>
    <x v="155"/>
  </r>
  <r>
    <n v="5186"/>
    <x v="155"/>
  </r>
  <r>
    <n v="3813"/>
    <x v="116"/>
  </r>
  <r>
    <n v="3813"/>
    <x v="116"/>
  </r>
  <r>
    <n v="1321"/>
    <x v="150"/>
  </r>
  <r>
    <n v="1321"/>
    <x v="150"/>
  </r>
  <r>
    <n v="4241"/>
    <x v="8"/>
  </r>
  <r>
    <n v="4241"/>
    <x v="8"/>
  </r>
  <r>
    <n v="6470"/>
    <x v="111"/>
  </r>
  <r>
    <n v="6470"/>
    <x v="111"/>
  </r>
  <r>
    <n v="4002"/>
    <x v="201"/>
  </r>
  <r>
    <n v="4002"/>
    <x v="201"/>
  </r>
  <r>
    <n v="4332"/>
    <x v="41"/>
  </r>
  <r>
    <n v="4332"/>
    <x v="41"/>
  </r>
  <r>
    <n v="4001"/>
    <x v="202"/>
  </r>
  <r>
    <n v="4001"/>
    <x v="202"/>
  </r>
  <r>
    <n v="5791"/>
    <x v="45"/>
  </r>
  <r>
    <n v="5791"/>
    <x v="45"/>
  </r>
  <r>
    <n v="6416"/>
    <x v="203"/>
  </r>
  <r>
    <n v="6416"/>
    <x v="203"/>
  </r>
  <r>
    <n v="6877"/>
    <x v="204"/>
  </r>
  <r>
    <n v="6877"/>
    <x v="204"/>
  </r>
  <r>
    <n v="2304"/>
    <x v="12"/>
  </r>
  <r>
    <n v="2304"/>
    <x v="12"/>
  </r>
  <r>
    <n v="6928"/>
    <x v="101"/>
  </r>
  <r>
    <n v="6928"/>
    <x v="101"/>
  </r>
  <r>
    <n v="5582"/>
    <x v="172"/>
  </r>
  <r>
    <n v="5582"/>
    <x v="172"/>
  </r>
  <r>
    <n v="6960"/>
    <x v="205"/>
  </r>
  <r>
    <n v="6960"/>
    <x v="205"/>
  </r>
  <r>
    <n v="6452"/>
    <x v="102"/>
  </r>
  <r>
    <n v="6452"/>
    <x v="102"/>
  </r>
  <r>
    <n v="3422"/>
    <x v="106"/>
  </r>
  <r>
    <n v="3422"/>
    <x v="106"/>
  </r>
  <r>
    <n v="6978"/>
    <x v="133"/>
  </r>
  <r>
    <n v="6978"/>
    <x v="133"/>
  </r>
  <r>
    <n v="3380"/>
    <x v="11"/>
  </r>
  <r>
    <n v="3380"/>
    <x v="11"/>
  </r>
  <r>
    <n v="3752"/>
    <x v="18"/>
  </r>
  <r>
    <n v="3752"/>
    <x v="18"/>
  </r>
  <r>
    <n v="6235"/>
    <x v="164"/>
  </r>
  <r>
    <n v="6235"/>
    <x v="164"/>
  </r>
  <r>
    <n v="6643"/>
    <x v="86"/>
  </r>
  <r>
    <n v="6643"/>
    <x v="86"/>
  </r>
  <r>
    <n v="5594"/>
    <x v="171"/>
  </r>
  <r>
    <n v="5594"/>
    <x v="171"/>
  </r>
  <r>
    <n v="6387"/>
    <x v="190"/>
  </r>
  <r>
    <n v="6387"/>
    <x v="190"/>
  </r>
  <r>
    <n v="1730"/>
    <x v="17"/>
  </r>
  <r>
    <n v="1730"/>
    <x v="17"/>
  </r>
  <r>
    <n v="6857"/>
    <x v="206"/>
  </r>
  <r>
    <n v="6857"/>
    <x v="206"/>
  </r>
  <r>
    <n v="3623"/>
    <x v="207"/>
  </r>
  <r>
    <n v="3623"/>
    <x v="207"/>
  </r>
  <r>
    <n v="6234"/>
    <x v="109"/>
  </r>
  <r>
    <n v="6234"/>
    <x v="109"/>
  </r>
  <r>
    <n v="4073"/>
    <x v="9"/>
  </r>
  <r>
    <n v="4073"/>
    <x v="9"/>
  </r>
  <r>
    <n v="3435"/>
    <x v="208"/>
  </r>
  <r>
    <n v="3435"/>
    <x v="208"/>
  </r>
  <r>
    <n v="3802"/>
    <x v="209"/>
  </r>
  <r>
    <n v="3802"/>
    <x v="209"/>
  </r>
  <r>
    <n v="6272"/>
    <x v="210"/>
  </r>
  <r>
    <n v="6272"/>
    <x v="210"/>
  </r>
  <r>
    <n v="1086"/>
    <x v="156"/>
  </r>
  <r>
    <n v="1086"/>
    <x v="156"/>
  </r>
  <r>
    <n v="6929"/>
    <x v="126"/>
  </r>
  <r>
    <n v="6929"/>
    <x v="126"/>
  </r>
  <r>
    <n v="6205"/>
    <x v="211"/>
  </r>
  <r>
    <n v="6205"/>
    <x v="211"/>
  </r>
  <r>
    <n v="6778"/>
    <x v="212"/>
  </r>
  <r>
    <n v="6778"/>
    <x v="212"/>
  </r>
  <r>
    <n v="3822"/>
    <x v="213"/>
  </r>
  <r>
    <n v="3822"/>
    <x v="213"/>
  </r>
  <r>
    <n v="4484"/>
    <x v="137"/>
  </r>
  <r>
    <n v="4484"/>
    <x v="137"/>
  </r>
  <r>
    <n v="4241"/>
    <x v="8"/>
  </r>
  <r>
    <n v="4241"/>
    <x v="8"/>
  </r>
  <r>
    <n v="3467"/>
    <x v="6"/>
  </r>
  <r>
    <n v="3467"/>
    <x v="6"/>
  </r>
  <r>
    <n v="4073"/>
    <x v="9"/>
  </r>
  <r>
    <n v="4073"/>
    <x v="9"/>
  </r>
  <r>
    <n v="96"/>
    <x v="16"/>
  </r>
  <r>
    <n v="96"/>
    <x v="16"/>
  </r>
  <r>
    <n v="2539"/>
    <x v="1"/>
  </r>
  <r>
    <n v="2539"/>
    <x v="1"/>
  </r>
  <r>
    <n v="4103"/>
    <x v="52"/>
  </r>
  <r>
    <n v="4103"/>
    <x v="52"/>
  </r>
  <r>
    <n v="2299"/>
    <x v="2"/>
  </r>
  <r>
    <n v="2299"/>
    <x v="2"/>
  </r>
  <r>
    <n v="3428"/>
    <x v="53"/>
  </r>
  <r>
    <n v="3428"/>
    <x v="53"/>
  </r>
  <r>
    <n v="3042"/>
    <x v="3"/>
  </r>
  <r>
    <n v="3042"/>
    <x v="3"/>
  </r>
  <r>
    <n v="3379"/>
    <x v="10"/>
  </r>
  <r>
    <n v="3379"/>
    <x v="10"/>
  </r>
  <r>
    <n v="4251"/>
    <x v="4"/>
  </r>
  <r>
    <n v="4251"/>
    <x v="4"/>
  </r>
  <r>
    <n v="5778"/>
    <x v="214"/>
  </r>
  <r>
    <n v="5778"/>
    <x v="214"/>
  </r>
  <r>
    <n v="2612"/>
    <x v="149"/>
  </r>
  <r>
    <n v="2612"/>
    <x v="149"/>
  </r>
  <r>
    <n v="4005"/>
    <x v="56"/>
  </r>
  <r>
    <n v="4005"/>
    <x v="56"/>
  </r>
  <r>
    <n v="5382"/>
    <x v="42"/>
  </r>
  <r>
    <n v="5382"/>
    <x v="42"/>
  </r>
  <r>
    <n v="3486"/>
    <x v="66"/>
  </r>
  <r>
    <n v="3486"/>
    <x v="66"/>
  </r>
  <r>
    <n v="3052"/>
    <x v="7"/>
  </r>
  <r>
    <n v="3052"/>
    <x v="7"/>
  </r>
  <r>
    <n v="3751"/>
    <x v="23"/>
  </r>
  <r>
    <n v="3751"/>
    <x v="23"/>
  </r>
  <r>
    <n v="6210"/>
    <x v="62"/>
  </r>
  <r>
    <n v="6210"/>
    <x v="62"/>
  </r>
  <r>
    <n v="5939"/>
    <x v="148"/>
  </r>
  <r>
    <n v="5939"/>
    <x v="148"/>
  </r>
  <r>
    <n v="4300"/>
    <x v="153"/>
  </r>
  <r>
    <n v="4300"/>
    <x v="153"/>
  </r>
  <r>
    <n v="7047"/>
    <x v="215"/>
  </r>
  <r>
    <n v="7047"/>
    <x v="215"/>
  </r>
  <r>
    <n v="2793"/>
    <x v="173"/>
  </r>
  <r>
    <n v="2793"/>
    <x v="173"/>
  </r>
  <r>
    <n v="3320"/>
    <x v="216"/>
  </r>
  <r>
    <n v="3320"/>
    <x v="216"/>
  </r>
  <r>
    <n v="4109"/>
    <x v="58"/>
  </r>
  <r>
    <n v="4109"/>
    <x v="58"/>
  </r>
  <r>
    <n v="4737"/>
    <x v="158"/>
  </r>
  <r>
    <n v="4737"/>
    <x v="158"/>
  </r>
  <r>
    <n v="95"/>
    <x v="217"/>
  </r>
  <r>
    <n v="95"/>
    <x v="217"/>
  </r>
  <r>
    <n v="3373"/>
    <x v="44"/>
  </r>
  <r>
    <n v="3373"/>
    <x v="44"/>
  </r>
  <r>
    <n v="5356"/>
    <x v="37"/>
  </r>
  <r>
    <n v="5356"/>
    <x v="37"/>
  </r>
  <r>
    <n v="4056"/>
    <x v="82"/>
  </r>
  <r>
    <n v="4056"/>
    <x v="82"/>
  </r>
  <r>
    <n v="1730"/>
    <x v="17"/>
  </r>
  <r>
    <n v="1730"/>
    <x v="17"/>
  </r>
  <r>
    <n v="5582"/>
    <x v="172"/>
  </r>
  <r>
    <n v="5582"/>
    <x v="172"/>
  </r>
  <r>
    <n v="2763"/>
    <x v="110"/>
  </r>
  <r>
    <n v="2763"/>
    <x v="110"/>
  </r>
  <r>
    <n v="3706"/>
    <x v="54"/>
  </r>
  <r>
    <n v="3706"/>
    <x v="54"/>
  </r>
  <r>
    <n v="7042"/>
    <x v="218"/>
  </r>
  <r>
    <n v="7042"/>
    <x v="218"/>
  </r>
  <r>
    <n v="5390"/>
    <x v="105"/>
  </r>
  <r>
    <n v="5390"/>
    <x v="105"/>
  </r>
  <r>
    <n v="3424"/>
    <x v="104"/>
  </r>
  <r>
    <n v="3424"/>
    <x v="104"/>
  </r>
  <r>
    <n v="3645"/>
    <x v="85"/>
  </r>
  <r>
    <n v="3645"/>
    <x v="85"/>
  </r>
  <r>
    <n v="3885"/>
    <x v="24"/>
  </r>
  <r>
    <n v="3885"/>
    <x v="24"/>
  </r>
  <r>
    <n v="3278"/>
    <x v="177"/>
  </r>
  <r>
    <n v="3278"/>
    <x v="177"/>
  </r>
  <r>
    <n v="6643"/>
    <x v="86"/>
  </r>
  <r>
    <n v="6643"/>
    <x v="86"/>
  </r>
  <r>
    <n v="1923"/>
    <x v="219"/>
  </r>
  <r>
    <n v="1923"/>
    <x v="219"/>
  </r>
  <r>
    <n v="3677"/>
    <x v="5"/>
  </r>
  <r>
    <n v="3677"/>
    <x v="5"/>
  </r>
  <r>
    <n v="3846"/>
    <x v="220"/>
  </r>
  <r>
    <n v="3846"/>
    <x v="220"/>
  </r>
  <r>
    <n v="4173"/>
    <x v="84"/>
  </r>
  <r>
    <n v="4173"/>
    <x v="84"/>
  </r>
  <r>
    <n v="3715"/>
    <x v="15"/>
  </r>
  <r>
    <n v="3715"/>
    <x v="15"/>
  </r>
  <r>
    <n v="3380"/>
    <x v="11"/>
  </r>
  <r>
    <n v="3380"/>
    <x v="11"/>
  </r>
  <r>
    <n v="3422"/>
    <x v="106"/>
  </r>
  <r>
    <n v="3422"/>
    <x v="106"/>
  </r>
  <r>
    <n v="1106"/>
    <x v="76"/>
  </r>
  <r>
    <n v="1106"/>
    <x v="76"/>
  </r>
  <r>
    <n v="2646"/>
    <x v="93"/>
  </r>
  <r>
    <n v="2646"/>
    <x v="93"/>
  </r>
  <r>
    <n v="4625"/>
    <x v="68"/>
  </r>
  <r>
    <n v="4625"/>
    <x v="68"/>
  </r>
  <r>
    <n v="2327"/>
    <x v="94"/>
  </r>
  <r>
    <n v="2327"/>
    <x v="94"/>
  </r>
  <r>
    <n v="3834"/>
    <x v="40"/>
  </r>
  <r>
    <n v="3834"/>
    <x v="40"/>
  </r>
  <r>
    <n v="3366"/>
    <x v="113"/>
  </r>
  <r>
    <n v="3366"/>
    <x v="113"/>
  </r>
  <r>
    <n v="5791"/>
    <x v="45"/>
  </r>
  <r>
    <n v="5791"/>
    <x v="45"/>
  </r>
  <r>
    <n v="6931"/>
    <x v="161"/>
  </r>
  <r>
    <n v="6931"/>
    <x v="161"/>
  </r>
  <r>
    <n v="3733"/>
    <x v="22"/>
  </r>
  <r>
    <n v="3733"/>
    <x v="22"/>
  </r>
  <r>
    <n v="3055"/>
    <x v="19"/>
  </r>
  <r>
    <n v="3055"/>
    <x v="19"/>
  </r>
  <r>
    <n v="2355"/>
    <x v="55"/>
  </r>
  <r>
    <n v="2355"/>
    <x v="55"/>
  </r>
  <r>
    <n v="2588"/>
    <x v="33"/>
  </r>
  <r>
    <n v="2588"/>
    <x v="33"/>
  </r>
  <r>
    <n v="4075"/>
    <x v="159"/>
  </r>
  <r>
    <n v="4075"/>
    <x v="159"/>
  </r>
  <r>
    <n v="6927"/>
    <x v="168"/>
  </r>
  <r>
    <n v="6927"/>
    <x v="168"/>
  </r>
  <r>
    <n v="6846"/>
    <x v="143"/>
  </r>
  <r>
    <n v="6846"/>
    <x v="143"/>
  </r>
  <r>
    <n v="3392"/>
    <x v="163"/>
  </r>
  <r>
    <n v="3392"/>
    <x v="163"/>
  </r>
  <r>
    <n v="6915"/>
    <x v="186"/>
  </r>
  <r>
    <n v="6915"/>
    <x v="186"/>
  </r>
  <r>
    <n v="2298"/>
    <x v="0"/>
  </r>
  <r>
    <n v="2298"/>
    <x v="0"/>
  </r>
  <r>
    <n v="3899"/>
    <x v="32"/>
  </r>
  <r>
    <n v="3899"/>
    <x v="32"/>
  </r>
  <r>
    <n v="3556"/>
    <x v="120"/>
  </r>
  <r>
    <n v="3556"/>
    <x v="120"/>
  </r>
  <r>
    <n v="5139"/>
    <x v="96"/>
  </r>
  <r>
    <n v="5139"/>
    <x v="96"/>
  </r>
  <r>
    <n v="2855"/>
    <x v="27"/>
  </r>
  <r>
    <n v="2855"/>
    <x v="27"/>
  </r>
  <r>
    <n v="4320"/>
    <x v="187"/>
  </r>
  <r>
    <n v="4320"/>
    <x v="187"/>
  </r>
  <r>
    <n v="3804"/>
    <x v="26"/>
  </r>
  <r>
    <n v="3804"/>
    <x v="26"/>
  </r>
  <r>
    <n v="4332"/>
    <x v="41"/>
  </r>
  <r>
    <n v="4332"/>
    <x v="41"/>
  </r>
  <r>
    <n v="127"/>
    <x v="221"/>
  </r>
  <r>
    <n v="127"/>
    <x v="221"/>
  </r>
  <r>
    <n v="4738"/>
    <x v="194"/>
  </r>
  <r>
    <n v="4738"/>
    <x v="194"/>
  </r>
  <r>
    <n v="2259"/>
    <x v="43"/>
  </r>
  <r>
    <n v="2259"/>
    <x v="43"/>
  </r>
  <r>
    <n v="5532"/>
    <x v="38"/>
  </r>
  <r>
    <n v="5532"/>
    <x v="38"/>
  </r>
  <r>
    <n v="2263"/>
    <x v="36"/>
  </r>
  <r>
    <n v="2263"/>
    <x v="36"/>
  </r>
  <r>
    <n v="6774"/>
    <x v="162"/>
  </r>
  <r>
    <n v="6774"/>
    <x v="162"/>
  </r>
  <r>
    <n v="4324"/>
    <x v="71"/>
  </r>
  <r>
    <n v="4324"/>
    <x v="71"/>
  </r>
  <r>
    <n v="3801"/>
    <x v="200"/>
  </r>
  <r>
    <n v="3801"/>
    <x v="200"/>
  </r>
  <r>
    <n v="3795"/>
    <x v="222"/>
  </r>
  <r>
    <n v="3795"/>
    <x v="222"/>
  </r>
  <r>
    <n v="94"/>
    <x v="223"/>
  </r>
  <r>
    <n v="94"/>
    <x v="223"/>
  </r>
  <r>
    <n v="4878"/>
    <x v="31"/>
  </r>
  <r>
    <n v="4878"/>
    <x v="31"/>
  </r>
  <r>
    <n v="6916"/>
    <x v="167"/>
  </r>
  <r>
    <n v="6916"/>
    <x v="167"/>
  </r>
  <r>
    <n v="5870"/>
    <x v="191"/>
  </r>
  <r>
    <n v="5870"/>
    <x v="191"/>
  </r>
  <r>
    <n v="814"/>
    <x v="224"/>
  </r>
  <r>
    <n v="814"/>
    <x v="224"/>
  </r>
  <r>
    <n v="2637"/>
    <x v="225"/>
  </r>
  <r>
    <n v="2637"/>
    <x v="225"/>
  </r>
  <r>
    <n v="790"/>
    <x v="123"/>
  </r>
  <r>
    <n v="790"/>
    <x v="123"/>
  </r>
  <r>
    <n v="6411"/>
    <x v="132"/>
  </r>
  <r>
    <n v="6411"/>
    <x v="132"/>
  </r>
  <r>
    <n v="5165"/>
    <x v="63"/>
  </r>
  <r>
    <n v="5165"/>
    <x v="63"/>
  </r>
  <r>
    <n v="3813"/>
    <x v="116"/>
  </r>
  <r>
    <n v="3813"/>
    <x v="116"/>
  </r>
  <r>
    <n v="6835"/>
    <x v="226"/>
  </r>
  <r>
    <n v="6835"/>
    <x v="226"/>
  </r>
  <r>
    <n v="6700"/>
    <x v="179"/>
  </r>
  <r>
    <n v="6700"/>
    <x v="179"/>
  </r>
  <r>
    <n v="6234"/>
    <x v="109"/>
  </r>
  <r>
    <n v="6234"/>
    <x v="109"/>
  </r>
  <r>
    <n v="3407"/>
    <x v="60"/>
  </r>
  <r>
    <n v="3407"/>
    <x v="60"/>
  </r>
  <r>
    <n v="3902"/>
    <x v="117"/>
  </r>
  <r>
    <n v="3902"/>
    <x v="117"/>
  </r>
  <r>
    <n v="5713"/>
    <x v="64"/>
  </r>
  <r>
    <n v="5713"/>
    <x v="64"/>
  </r>
  <r>
    <n v="6235"/>
    <x v="164"/>
  </r>
  <r>
    <n v="6235"/>
    <x v="164"/>
  </r>
  <r>
    <n v="1086"/>
    <x v="156"/>
  </r>
  <r>
    <n v="1086"/>
    <x v="156"/>
  </r>
  <r>
    <n v="2373"/>
    <x v="47"/>
  </r>
  <r>
    <n v="2373"/>
    <x v="47"/>
  </r>
  <r>
    <n v="6110"/>
    <x v="95"/>
  </r>
  <r>
    <n v="6110"/>
    <x v="95"/>
  </r>
  <r>
    <n v="6769"/>
    <x v="227"/>
  </r>
  <r>
    <n v="6769"/>
    <x v="227"/>
  </r>
  <r>
    <n v="753"/>
    <x v="51"/>
  </r>
  <r>
    <n v="753"/>
    <x v="51"/>
  </r>
  <r>
    <n v="6699"/>
    <x v="228"/>
  </r>
  <r>
    <n v="6699"/>
    <x v="228"/>
  </r>
  <r>
    <n v="6664"/>
    <x v="181"/>
  </r>
  <r>
    <n v="6664"/>
    <x v="181"/>
  </r>
  <r>
    <n v="3333"/>
    <x v="25"/>
  </r>
  <r>
    <n v="3333"/>
    <x v="25"/>
  </r>
  <r>
    <n v="5621"/>
    <x v="73"/>
  </r>
  <r>
    <n v="5621"/>
    <x v="73"/>
  </r>
  <r>
    <n v="6694"/>
    <x v="165"/>
  </r>
  <r>
    <n v="6694"/>
    <x v="165"/>
  </r>
  <r>
    <n v="813"/>
    <x v="229"/>
  </r>
  <r>
    <n v="813"/>
    <x v="229"/>
  </r>
  <r>
    <n v="6430"/>
    <x v="182"/>
  </r>
  <r>
    <n v="6430"/>
    <x v="182"/>
  </r>
  <r>
    <n v="4076"/>
    <x v="152"/>
  </r>
  <r>
    <n v="4076"/>
    <x v="152"/>
  </r>
  <r>
    <n v="5290"/>
    <x v="124"/>
  </r>
  <r>
    <n v="5290"/>
    <x v="124"/>
  </r>
  <r>
    <n v="1140"/>
    <x v="230"/>
  </r>
  <r>
    <n v="1140"/>
    <x v="230"/>
  </r>
  <r>
    <n v="4309"/>
    <x v="170"/>
  </r>
  <r>
    <n v="4309"/>
    <x v="170"/>
  </r>
  <r>
    <n v="6932"/>
    <x v="151"/>
  </r>
  <r>
    <n v="6932"/>
    <x v="151"/>
  </r>
  <r>
    <n v="1863"/>
    <x v="231"/>
  </r>
  <r>
    <n v="1863"/>
    <x v="231"/>
  </r>
  <r>
    <n v="3802"/>
    <x v="209"/>
  </r>
  <r>
    <n v="3802"/>
    <x v="209"/>
  </r>
  <r>
    <n v="5775"/>
    <x v="157"/>
  </r>
  <r>
    <n v="5775"/>
    <x v="157"/>
  </r>
  <r>
    <n v="2334"/>
    <x v="232"/>
  </r>
  <r>
    <n v="2334"/>
    <x v="232"/>
  </r>
  <r>
    <n v="6429"/>
    <x v="178"/>
  </r>
  <r>
    <n v="6429"/>
    <x v="178"/>
  </r>
  <r>
    <n v="5186"/>
    <x v="155"/>
  </r>
  <r>
    <n v="5186"/>
    <x v="155"/>
  </r>
  <r>
    <n v="3214"/>
    <x v="183"/>
  </r>
  <r>
    <n v="3214"/>
    <x v="183"/>
  </r>
  <r>
    <n v="6292"/>
    <x v="189"/>
  </r>
  <r>
    <n v="6292"/>
    <x v="189"/>
  </r>
  <r>
    <n v="2909"/>
    <x v="233"/>
  </r>
  <r>
    <n v="2909"/>
    <x v="233"/>
  </r>
  <r>
    <n v="3822"/>
    <x v="213"/>
  </r>
  <r>
    <n v="3822"/>
    <x v="213"/>
  </r>
  <r>
    <n v="6705"/>
    <x v="234"/>
  </r>
  <r>
    <n v="6705"/>
    <x v="234"/>
  </r>
  <r>
    <n v="2529"/>
    <x v="235"/>
  </r>
  <r>
    <n v="2529"/>
    <x v="235"/>
  </r>
  <r>
    <n v="6387"/>
    <x v="190"/>
  </r>
  <r>
    <n v="6387"/>
    <x v="190"/>
  </r>
  <r>
    <n v="3435"/>
    <x v="208"/>
  </r>
  <r>
    <n v="3435"/>
    <x v="208"/>
  </r>
  <r>
    <n v="4330"/>
    <x v="169"/>
  </r>
  <r>
    <n v="4330"/>
    <x v="169"/>
  </r>
  <r>
    <n v="7048"/>
    <x v="236"/>
  </r>
  <r>
    <n v="7048"/>
    <x v="236"/>
  </r>
  <r>
    <n v="4302"/>
    <x v="195"/>
  </r>
  <r>
    <n v="4302"/>
    <x v="195"/>
  </r>
  <r>
    <n v="5073"/>
    <x v="192"/>
  </r>
  <r>
    <n v="5073"/>
    <x v="192"/>
  </r>
  <r>
    <n v="6777"/>
    <x v="185"/>
  </r>
  <r>
    <n v="6777"/>
    <x v="185"/>
  </r>
  <r>
    <n v="4014"/>
    <x v="237"/>
  </r>
  <r>
    <n v="4014"/>
    <x v="237"/>
  </r>
  <r>
    <n v="6698"/>
    <x v="176"/>
  </r>
  <r>
    <n v="6698"/>
    <x v="176"/>
  </r>
  <r>
    <n v="5074"/>
    <x v="238"/>
  </r>
  <r>
    <n v="5074"/>
    <x v="238"/>
  </r>
  <r>
    <n v="7005"/>
    <x v="196"/>
  </r>
  <r>
    <n v="7005"/>
    <x v="196"/>
  </r>
  <r>
    <n v="3580"/>
    <x v="239"/>
  </r>
  <r>
    <n v="3580"/>
    <x v="239"/>
  </r>
  <r>
    <n v="5870"/>
    <x v="191"/>
  </r>
  <r>
    <n v="5870"/>
    <x v="191"/>
  </r>
  <r>
    <n v="6931"/>
    <x v="161"/>
  </r>
  <r>
    <n v="6931"/>
    <x v="161"/>
  </r>
  <r>
    <n v="6932"/>
    <x v="151"/>
  </r>
  <r>
    <n v="6932"/>
    <x v="151"/>
  </r>
  <r>
    <n v="1126"/>
    <x v="240"/>
  </r>
  <r>
    <n v="1126"/>
    <x v="240"/>
  </r>
  <r>
    <n v="1125"/>
    <x v="241"/>
  </r>
  <r>
    <n v="1125"/>
    <x v="241"/>
  </r>
  <r>
    <n v="2268"/>
    <x v="242"/>
  </r>
  <r>
    <n v="2268"/>
    <x v="242"/>
  </r>
  <r>
    <n v="4309"/>
    <x v="170"/>
  </r>
  <r>
    <n v="4309"/>
    <x v="170"/>
  </r>
  <r>
    <n v="5775"/>
    <x v="157"/>
  </r>
  <r>
    <n v="5775"/>
    <x v="157"/>
  </r>
  <r>
    <n v="6664"/>
    <x v="181"/>
  </r>
  <r>
    <n v="6664"/>
    <x v="181"/>
  </r>
  <r>
    <n v="1086"/>
    <x v="156"/>
  </r>
  <r>
    <n v="1086"/>
    <x v="156"/>
  </r>
  <r>
    <n v="2316"/>
    <x v="243"/>
  </r>
  <r>
    <n v="2316"/>
    <x v="243"/>
  </r>
  <r>
    <n v="2334"/>
    <x v="232"/>
  </r>
  <r>
    <n v="2334"/>
    <x v="232"/>
  </r>
  <r>
    <n v="1837"/>
    <x v="244"/>
  </r>
  <r>
    <n v="1837"/>
    <x v="244"/>
  </r>
  <r>
    <n v="1838"/>
    <x v="245"/>
  </r>
  <r>
    <n v="1838"/>
    <x v="245"/>
  </r>
  <r>
    <n v="4300"/>
    <x v="153"/>
  </r>
  <r>
    <n v="4300"/>
    <x v="153"/>
  </r>
  <r>
    <n v="2796"/>
    <x v="246"/>
  </r>
  <r>
    <n v="2796"/>
    <x v="246"/>
  </r>
  <r>
    <n v="6443"/>
    <x v="247"/>
  </r>
  <r>
    <n v="6443"/>
    <x v="247"/>
  </r>
  <r>
    <n v="6088"/>
    <x v="248"/>
  </r>
  <r>
    <n v="6088"/>
    <x v="248"/>
  </r>
  <r>
    <n v="5375"/>
    <x v="127"/>
  </r>
  <r>
    <n v="5375"/>
    <x v="127"/>
  </r>
  <r>
    <n v="5367"/>
    <x v="125"/>
  </r>
  <r>
    <n v="5367"/>
    <x v="125"/>
  </r>
  <r>
    <n v="6929"/>
    <x v="126"/>
  </r>
  <r>
    <n v="6929"/>
    <x v="126"/>
  </r>
  <r>
    <n v="6387"/>
    <x v="190"/>
  </r>
  <r>
    <n v="6387"/>
    <x v="190"/>
  </r>
  <r>
    <n v="6235"/>
    <x v="164"/>
  </r>
  <r>
    <n v="6235"/>
    <x v="164"/>
  </r>
  <r>
    <n v="3214"/>
    <x v="183"/>
  </r>
  <r>
    <n v="3214"/>
    <x v="183"/>
  </r>
  <r>
    <n v="3950"/>
    <x v="154"/>
  </r>
  <r>
    <n v="3950"/>
    <x v="154"/>
  </r>
  <r>
    <n v="3256"/>
    <x v="249"/>
  </r>
  <r>
    <n v="3256"/>
    <x v="249"/>
  </r>
  <r>
    <n v="6962"/>
    <x v="250"/>
  </r>
  <r>
    <n v="6962"/>
    <x v="250"/>
  </r>
  <r>
    <n v="6961"/>
    <x v="251"/>
  </r>
  <r>
    <n v="6961"/>
    <x v="251"/>
  </r>
  <r>
    <n v="6867"/>
    <x v="252"/>
  </r>
  <r>
    <n v="6867"/>
    <x v="252"/>
  </r>
  <r>
    <n v="5870"/>
    <x v="191"/>
  </r>
  <r>
    <n v="5870"/>
    <x v="191"/>
  </r>
  <r>
    <n v="6931"/>
    <x v="161"/>
  </r>
  <r>
    <n v="6931"/>
    <x v="161"/>
  </r>
  <r>
    <n v="6932"/>
    <x v="151"/>
  </r>
  <r>
    <n v="6932"/>
    <x v="151"/>
  </r>
  <r>
    <n v="1126"/>
    <x v="240"/>
  </r>
  <r>
    <n v="1126"/>
    <x v="240"/>
  </r>
  <r>
    <n v="1125"/>
    <x v="241"/>
  </r>
  <r>
    <n v="1125"/>
    <x v="241"/>
  </r>
  <r>
    <n v="2268"/>
    <x v="242"/>
  </r>
  <r>
    <n v="2268"/>
    <x v="242"/>
  </r>
  <r>
    <n v="4309"/>
    <x v="170"/>
  </r>
  <r>
    <n v="4309"/>
    <x v="170"/>
  </r>
  <r>
    <n v="5775"/>
    <x v="157"/>
  </r>
  <r>
    <n v="5775"/>
    <x v="157"/>
  </r>
  <r>
    <n v="6664"/>
    <x v="181"/>
  </r>
  <r>
    <n v="6664"/>
    <x v="181"/>
  </r>
  <r>
    <n v="6929"/>
    <x v="126"/>
  </r>
  <r>
    <n v="6929"/>
    <x v="126"/>
  </r>
  <r>
    <n v="6452"/>
    <x v="102"/>
  </r>
  <r>
    <n v="6452"/>
    <x v="102"/>
  </r>
  <r>
    <n v="5369"/>
    <x v="144"/>
  </r>
  <r>
    <n v="5369"/>
    <x v="144"/>
  </r>
  <r>
    <n v="6234"/>
    <x v="109"/>
  </r>
  <r>
    <n v="6234"/>
    <x v="109"/>
  </r>
  <r>
    <n v="6387"/>
    <x v="190"/>
  </r>
  <r>
    <n v="6387"/>
    <x v="190"/>
  </r>
  <r>
    <n v="6235"/>
    <x v="164"/>
  </r>
  <r>
    <n v="6235"/>
    <x v="164"/>
  </r>
  <r>
    <n v="3214"/>
    <x v="183"/>
  </r>
  <r>
    <n v="3214"/>
    <x v="183"/>
  </r>
  <r>
    <n v="3950"/>
    <x v="154"/>
  </r>
  <r>
    <n v="3950"/>
    <x v="154"/>
  </r>
  <r>
    <n v="3256"/>
    <x v="249"/>
  </r>
  <r>
    <n v="3256"/>
    <x v="249"/>
  </r>
  <r>
    <n v="1837"/>
    <x v="244"/>
  </r>
  <r>
    <n v="1837"/>
    <x v="244"/>
  </r>
  <r>
    <n v="1838"/>
    <x v="245"/>
  </r>
  <r>
    <n v="1838"/>
    <x v="245"/>
  </r>
  <r>
    <n v="4300"/>
    <x v="153"/>
  </r>
  <r>
    <n v="4300"/>
    <x v="153"/>
  </r>
  <r>
    <n v="1086"/>
    <x v="156"/>
  </r>
  <r>
    <n v="1086"/>
    <x v="156"/>
  </r>
  <r>
    <n v="2316"/>
    <x v="243"/>
  </r>
  <r>
    <n v="2316"/>
    <x v="243"/>
  </r>
  <r>
    <n v="2334"/>
    <x v="232"/>
  </r>
  <r>
    <n v="2334"/>
    <x v="232"/>
  </r>
  <r>
    <n v="6962"/>
    <x v="250"/>
  </r>
  <r>
    <n v="6962"/>
    <x v="250"/>
  </r>
  <r>
    <n v="6961"/>
    <x v="251"/>
  </r>
  <r>
    <n v="6961"/>
    <x v="251"/>
  </r>
  <r>
    <n v="6867"/>
    <x v="252"/>
  </r>
  <r>
    <n v="6867"/>
    <x v="252"/>
  </r>
  <r>
    <n v="2796"/>
    <x v="246"/>
  </r>
  <r>
    <n v="2796"/>
    <x v="246"/>
  </r>
  <r>
    <n v="6443"/>
    <x v="247"/>
  </r>
  <r>
    <n v="6443"/>
    <x v="247"/>
  </r>
  <r>
    <n v="6088"/>
    <x v="248"/>
  </r>
  <r>
    <n v="6088"/>
    <x v="248"/>
  </r>
  <r>
    <n v="7042"/>
    <x v="218"/>
  </r>
  <r>
    <n v="7042"/>
    <x v="218"/>
  </r>
  <r>
    <n v="127"/>
    <x v="221"/>
  </r>
  <r>
    <n v="127"/>
    <x v="221"/>
  </r>
  <r>
    <n v="6927"/>
    <x v="168"/>
  </r>
  <r>
    <n v="6927"/>
    <x v="168"/>
  </r>
  <r>
    <n v="2793"/>
    <x v="173"/>
  </r>
  <r>
    <n v="2793"/>
    <x v="173"/>
  </r>
  <r>
    <n v="3392"/>
    <x v="163"/>
  </r>
  <r>
    <n v="3392"/>
    <x v="163"/>
  </r>
  <r>
    <n v="3278"/>
    <x v="177"/>
  </r>
  <r>
    <n v="3278"/>
    <x v="177"/>
  </r>
  <r>
    <n v="2363"/>
    <x v="253"/>
  </r>
  <r>
    <n v="2363"/>
    <x v="253"/>
  </r>
  <r>
    <n v="3464"/>
    <x v="254"/>
  </r>
  <r>
    <n v="3464"/>
    <x v="254"/>
  </r>
  <r>
    <n v="2259"/>
    <x v="43"/>
  </r>
  <r>
    <n v="2259"/>
    <x v="43"/>
  </r>
  <r>
    <n v="3980"/>
    <x v="166"/>
  </r>
  <r>
    <n v="3980"/>
    <x v="166"/>
  </r>
  <r>
    <n v="6644"/>
    <x v="175"/>
  </r>
  <r>
    <n v="6644"/>
    <x v="175"/>
  </r>
  <r>
    <n v="6660"/>
    <x v="193"/>
  </r>
  <r>
    <n v="6660"/>
    <x v="193"/>
  </r>
  <r>
    <n v="3580"/>
    <x v="239"/>
  </r>
  <r>
    <n v="3580"/>
    <x v="239"/>
  </r>
  <r>
    <n v="5582"/>
    <x v="172"/>
  </r>
  <r>
    <n v="5582"/>
    <x v="172"/>
  </r>
  <r>
    <n v="6705"/>
    <x v="234"/>
  </r>
  <r>
    <n v="6705"/>
    <x v="234"/>
  </r>
  <r>
    <n v="3708"/>
    <x v="255"/>
  </r>
  <r>
    <n v="3708"/>
    <x v="255"/>
  </r>
  <r>
    <n v="5789"/>
    <x v="174"/>
  </r>
  <r>
    <n v="5789"/>
    <x v="174"/>
  </r>
  <r>
    <n v="3707"/>
    <x v="256"/>
  </r>
  <r>
    <n v="3707"/>
    <x v="256"/>
  </r>
  <r>
    <n v="3274"/>
    <x v="257"/>
  </r>
  <r>
    <n v="3274"/>
    <x v="257"/>
  </r>
  <r>
    <n v="3275"/>
    <x v="258"/>
  </r>
  <r>
    <n v="3275"/>
    <x v="258"/>
  </r>
  <r>
    <n v="3276"/>
    <x v="259"/>
  </r>
  <r>
    <n v="3276"/>
    <x v="259"/>
  </r>
  <r>
    <n v="4737"/>
    <x v="158"/>
  </r>
  <r>
    <n v="4737"/>
    <x v="158"/>
  </r>
  <r>
    <n v="4738"/>
    <x v="194"/>
  </r>
  <r>
    <n v="4738"/>
    <x v="194"/>
  </r>
  <r>
    <n v="6777"/>
    <x v="185"/>
  </r>
  <r>
    <n v="6777"/>
    <x v="185"/>
  </r>
  <r>
    <n v="2297"/>
    <x v="260"/>
  </r>
  <r>
    <n v="2297"/>
    <x v="260"/>
  </r>
  <r>
    <n v="6662"/>
    <x v="261"/>
  </r>
  <r>
    <n v="6662"/>
    <x v="261"/>
  </r>
  <r>
    <n v="3981"/>
    <x v="92"/>
  </r>
  <r>
    <n v="3981"/>
    <x v="92"/>
  </r>
  <r>
    <n v="4330"/>
    <x v="169"/>
  </r>
  <r>
    <n v="4330"/>
    <x v="169"/>
  </r>
  <r>
    <n v="4014"/>
    <x v="237"/>
  </r>
  <r>
    <n v="4014"/>
    <x v="237"/>
  </r>
  <r>
    <n v="2909"/>
    <x v="233"/>
  </r>
  <r>
    <n v="2909"/>
    <x v="233"/>
  </r>
  <r>
    <n v="6430"/>
    <x v="182"/>
  </r>
  <r>
    <n v="6430"/>
    <x v="182"/>
  </r>
  <r>
    <n v="6429"/>
    <x v="178"/>
  </r>
  <r>
    <n v="6429"/>
    <x v="178"/>
  </r>
  <r>
    <n v="6712"/>
    <x v="262"/>
  </r>
  <r>
    <n v="6712"/>
    <x v="262"/>
  </r>
  <r>
    <n v="2793"/>
    <x v="173"/>
  </r>
  <r>
    <n v="2793"/>
    <x v="173"/>
  </r>
  <r>
    <n v="3392"/>
    <x v="163"/>
  </r>
  <r>
    <n v="3392"/>
    <x v="163"/>
  </r>
  <r>
    <n v="3278"/>
    <x v="177"/>
  </r>
  <r>
    <n v="3278"/>
    <x v="177"/>
  </r>
  <r>
    <n v="3980"/>
    <x v="166"/>
  </r>
  <r>
    <n v="3980"/>
    <x v="166"/>
  </r>
  <r>
    <n v="6644"/>
    <x v="175"/>
  </r>
  <r>
    <n v="6644"/>
    <x v="175"/>
  </r>
  <r>
    <n v="6660"/>
    <x v="193"/>
  </r>
  <r>
    <n v="6660"/>
    <x v="193"/>
  </r>
  <r>
    <n v="2297"/>
    <x v="260"/>
  </r>
  <r>
    <n v="2297"/>
    <x v="260"/>
  </r>
  <r>
    <n v="6662"/>
    <x v="261"/>
  </r>
  <r>
    <n v="6662"/>
    <x v="261"/>
  </r>
  <r>
    <n v="3981"/>
    <x v="92"/>
  </r>
  <r>
    <n v="3981"/>
    <x v="92"/>
  </r>
  <r>
    <n v="127"/>
    <x v="221"/>
  </r>
  <r>
    <n v="127"/>
    <x v="221"/>
  </r>
  <r>
    <n v="7042"/>
    <x v="218"/>
  </r>
  <r>
    <n v="7042"/>
    <x v="218"/>
  </r>
  <r>
    <n v="6927"/>
    <x v="168"/>
  </r>
  <r>
    <n v="6927"/>
    <x v="168"/>
  </r>
  <r>
    <n v="3580"/>
    <x v="239"/>
  </r>
  <r>
    <n v="3580"/>
    <x v="239"/>
  </r>
  <r>
    <n v="5582"/>
    <x v="172"/>
  </r>
  <r>
    <n v="5582"/>
    <x v="172"/>
  </r>
  <r>
    <n v="6705"/>
    <x v="234"/>
  </r>
  <r>
    <n v="6705"/>
    <x v="234"/>
  </r>
  <r>
    <n v="4737"/>
    <x v="158"/>
  </r>
  <r>
    <n v="4737"/>
    <x v="158"/>
  </r>
  <r>
    <n v="4738"/>
    <x v="194"/>
  </r>
  <r>
    <n v="4738"/>
    <x v="194"/>
  </r>
  <r>
    <n v="6777"/>
    <x v="185"/>
  </r>
  <r>
    <n v="6777"/>
    <x v="185"/>
  </r>
  <r>
    <n v="3274"/>
    <x v="257"/>
  </r>
  <r>
    <n v="3274"/>
    <x v="257"/>
  </r>
  <r>
    <n v="3275"/>
    <x v="258"/>
  </r>
  <r>
    <n v="3275"/>
    <x v="258"/>
  </r>
  <r>
    <n v="3276"/>
    <x v="259"/>
  </r>
  <r>
    <n v="3276"/>
    <x v="259"/>
  </r>
  <r>
    <n v="3708"/>
    <x v="255"/>
  </r>
  <r>
    <n v="3708"/>
    <x v="255"/>
  </r>
  <r>
    <n v="5789"/>
    <x v="174"/>
  </r>
  <r>
    <n v="5789"/>
    <x v="174"/>
  </r>
  <r>
    <n v="3707"/>
    <x v="256"/>
  </r>
  <r>
    <n v="3707"/>
    <x v="256"/>
  </r>
  <r>
    <n v="2363"/>
    <x v="253"/>
  </r>
  <r>
    <n v="2363"/>
    <x v="253"/>
  </r>
  <r>
    <n v="3464"/>
    <x v="254"/>
  </r>
  <r>
    <n v="3464"/>
    <x v="254"/>
  </r>
  <r>
    <n v="6699"/>
    <x v="228"/>
  </r>
  <r>
    <n v="6699"/>
    <x v="228"/>
  </r>
  <r>
    <n v="6430"/>
    <x v="182"/>
  </r>
  <r>
    <n v="6430"/>
    <x v="182"/>
  </r>
  <r>
    <n v="6429"/>
    <x v="178"/>
  </r>
  <r>
    <n v="6429"/>
    <x v="178"/>
  </r>
  <r>
    <n v="6712"/>
    <x v="262"/>
  </r>
  <r>
    <n v="6712"/>
    <x v="262"/>
  </r>
  <r>
    <n v="4330"/>
    <x v="169"/>
  </r>
  <r>
    <n v="4330"/>
    <x v="169"/>
  </r>
  <r>
    <n v="4014"/>
    <x v="237"/>
  </r>
  <r>
    <n v="4014"/>
    <x v="237"/>
  </r>
  <r>
    <n v="2909"/>
    <x v="233"/>
  </r>
  <r>
    <n v="2909"/>
    <x v="233"/>
  </r>
  <r>
    <n v="6140"/>
    <x v="263"/>
  </r>
  <r>
    <n v="6140"/>
    <x v="263"/>
  </r>
  <r>
    <n v="2356"/>
    <x v="140"/>
  </r>
  <r>
    <n v="2356"/>
    <x v="140"/>
  </r>
  <r>
    <n v="4001"/>
    <x v="202"/>
  </r>
  <r>
    <n v="4001"/>
    <x v="202"/>
  </r>
  <r>
    <n v="6416"/>
    <x v="203"/>
  </r>
  <r>
    <n v="6416"/>
    <x v="203"/>
  </r>
  <r>
    <n v="7037"/>
    <x v="264"/>
  </r>
  <r>
    <n v="7037"/>
    <x v="264"/>
  </r>
  <r>
    <n v="3438"/>
    <x v="198"/>
  </r>
  <r>
    <n v="3438"/>
    <x v="198"/>
  </r>
  <r>
    <n v="3801"/>
    <x v="200"/>
  </r>
  <r>
    <n v="3801"/>
    <x v="200"/>
  </r>
  <r>
    <n v="3802"/>
    <x v="209"/>
  </r>
  <r>
    <n v="3802"/>
    <x v="209"/>
  </r>
  <r>
    <n v="6139"/>
    <x v="265"/>
  </r>
  <r>
    <n v="6139"/>
    <x v="265"/>
  </r>
  <r>
    <n v="3466"/>
    <x v="197"/>
  </r>
  <r>
    <n v="3466"/>
    <x v="197"/>
  </r>
  <r>
    <n v="3465"/>
    <x v="266"/>
  </r>
  <r>
    <n v="3465"/>
    <x v="266"/>
  </r>
  <r>
    <n v="6697"/>
    <x v="199"/>
  </r>
  <r>
    <n v="6697"/>
    <x v="199"/>
  </r>
  <r>
    <n v="6140"/>
    <x v="263"/>
  </r>
  <r>
    <n v="6140"/>
    <x v="263"/>
  </r>
  <r>
    <n v="2356"/>
    <x v="140"/>
  </r>
  <r>
    <n v="2356"/>
    <x v="140"/>
  </r>
  <r>
    <n v="4001"/>
    <x v="202"/>
  </r>
  <r>
    <n v="4001"/>
    <x v="202"/>
  </r>
  <r>
    <n v="6416"/>
    <x v="203"/>
  </r>
  <r>
    <n v="6416"/>
    <x v="203"/>
  </r>
  <r>
    <n v="7037"/>
    <x v="264"/>
  </r>
  <r>
    <n v="7037"/>
    <x v="264"/>
  </r>
  <r>
    <n v="3438"/>
    <x v="198"/>
  </r>
  <r>
    <n v="3438"/>
    <x v="198"/>
  </r>
  <r>
    <n v="3801"/>
    <x v="200"/>
  </r>
  <r>
    <n v="3801"/>
    <x v="200"/>
  </r>
  <r>
    <n v="3802"/>
    <x v="209"/>
  </r>
  <r>
    <n v="3802"/>
    <x v="209"/>
  </r>
  <r>
    <n v="6139"/>
    <x v="265"/>
  </r>
  <r>
    <n v="6139"/>
    <x v="265"/>
  </r>
  <r>
    <n v="3466"/>
    <x v="197"/>
  </r>
  <r>
    <n v="3466"/>
    <x v="197"/>
  </r>
  <r>
    <n v="3465"/>
    <x v="266"/>
  </r>
  <r>
    <n v="3465"/>
    <x v="266"/>
  </r>
  <r>
    <n v="6697"/>
    <x v="199"/>
  </r>
  <r>
    <n v="6697"/>
    <x v="199"/>
  </r>
  <r>
    <n v="6774"/>
    <x v="162"/>
  </r>
  <r>
    <n v="6774"/>
    <x v="162"/>
  </r>
  <r>
    <n v="6695"/>
    <x v="267"/>
  </r>
  <r>
    <n v="6695"/>
    <x v="267"/>
  </r>
  <r>
    <n v="7046"/>
    <x v="268"/>
  </r>
  <r>
    <n v="7046"/>
    <x v="268"/>
  </r>
  <r>
    <n v="5073"/>
    <x v="192"/>
  </r>
  <r>
    <n v="7005"/>
    <x v="196"/>
  </r>
  <r>
    <n v="6292"/>
    <x v="189"/>
  </r>
  <r>
    <n v="5073"/>
    <x v="192"/>
  </r>
  <r>
    <n v="7005"/>
    <x v="196"/>
  </r>
  <r>
    <n v="6292"/>
    <x v="189"/>
  </r>
  <r>
    <n v="6774"/>
    <x v="162"/>
  </r>
  <r>
    <n v="6774"/>
    <x v="162"/>
  </r>
  <r>
    <n v="2612"/>
    <x v="149"/>
  </r>
  <r>
    <n v="2612"/>
    <x v="149"/>
  </r>
  <r>
    <n v="7046"/>
    <x v="268"/>
  </r>
  <r>
    <n v="7046"/>
    <x v="268"/>
  </r>
  <r>
    <n v="5087"/>
    <x v="269"/>
  </r>
  <r>
    <n v="5087"/>
    <x v="269"/>
  </r>
  <r>
    <n v="5073"/>
    <x v="192"/>
  </r>
  <r>
    <n v="5073"/>
    <x v="192"/>
  </r>
  <r>
    <n v="7005"/>
    <x v="196"/>
  </r>
  <r>
    <n v="7005"/>
    <x v="196"/>
  </r>
  <r>
    <n v="4193"/>
    <x v="270"/>
  </r>
  <r>
    <n v="4193"/>
    <x v="270"/>
  </r>
  <r>
    <n v="4319"/>
    <x v="271"/>
  </r>
  <r>
    <n v="4319"/>
    <x v="271"/>
  </r>
  <r>
    <n v="2442"/>
    <x v="272"/>
  </r>
  <r>
    <n v="2442"/>
    <x v="272"/>
  </r>
  <r>
    <n v="4320"/>
    <x v="187"/>
  </r>
  <r>
    <n v="4320"/>
    <x v="187"/>
  </r>
  <r>
    <n v="4075"/>
    <x v="159"/>
  </r>
  <r>
    <n v="4075"/>
    <x v="159"/>
  </r>
  <r>
    <n v="4076"/>
    <x v="152"/>
  </r>
  <r>
    <n v="4076"/>
    <x v="152"/>
  </r>
  <r>
    <n v="6110"/>
    <x v="95"/>
  </r>
  <r>
    <n v="6110"/>
    <x v="95"/>
  </r>
  <r>
    <n v="4182"/>
    <x v="273"/>
  </r>
  <r>
    <n v="4182"/>
    <x v="273"/>
  </r>
  <r>
    <n v="6694"/>
    <x v="165"/>
  </r>
  <r>
    <n v="6694"/>
    <x v="165"/>
  </r>
  <r>
    <n v="6698"/>
    <x v="176"/>
  </r>
  <r>
    <n v="6698"/>
    <x v="176"/>
  </r>
  <r>
    <n v="6915"/>
    <x v="186"/>
  </r>
  <r>
    <n v="6915"/>
    <x v="186"/>
  </r>
  <r>
    <n v="6916"/>
    <x v="167"/>
  </r>
  <r>
    <n v="6916"/>
    <x v="167"/>
  </r>
  <r>
    <n v="5186"/>
    <x v="155"/>
  </r>
  <r>
    <n v="5186"/>
    <x v="155"/>
  </r>
  <r>
    <n v="5594"/>
    <x v="171"/>
  </r>
  <r>
    <n v="5594"/>
    <x v="171"/>
  </r>
  <r>
    <n v="5174"/>
    <x v="274"/>
  </r>
  <r>
    <n v="5174"/>
    <x v="274"/>
  </r>
  <r>
    <n v="6639"/>
    <x v="275"/>
  </r>
  <r>
    <n v="6639"/>
    <x v="275"/>
  </r>
  <r>
    <n v="7038"/>
    <x v="276"/>
  </r>
  <r>
    <n v="7038"/>
    <x v="276"/>
  </r>
  <r>
    <n v="6884"/>
    <x v="277"/>
  </r>
  <r>
    <n v="6884"/>
    <x v="277"/>
  </r>
  <r>
    <n v="4193"/>
    <x v="270"/>
  </r>
  <r>
    <n v="4193"/>
    <x v="270"/>
  </r>
  <r>
    <n v="4319"/>
    <x v="271"/>
  </r>
  <r>
    <n v="4319"/>
    <x v="271"/>
  </r>
  <r>
    <n v="2442"/>
    <x v="272"/>
  </r>
  <r>
    <n v="2442"/>
    <x v="272"/>
  </r>
  <r>
    <n v="4320"/>
    <x v="187"/>
  </r>
  <r>
    <n v="4320"/>
    <x v="187"/>
  </r>
  <r>
    <n v="4075"/>
    <x v="159"/>
  </r>
  <r>
    <n v="4075"/>
    <x v="159"/>
  </r>
  <r>
    <n v="4076"/>
    <x v="152"/>
  </r>
  <r>
    <n v="4076"/>
    <x v="152"/>
  </r>
  <r>
    <n v="6110"/>
    <x v="95"/>
  </r>
  <r>
    <n v="6110"/>
    <x v="95"/>
  </r>
  <r>
    <n v="4182"/>
    <x v="273"/>
  </r>
  <r>
    <n v="4182"/>
    <x v="273"/>
  </r>
  <r>
    <n v="6694"/>
    <x v="165"/>
  </r>
  <r>
    <n v="6694"/>
    <x v="165"/>
  </r>
  <r>
    <n v="6698"/>
    <x v="176"/>
  </r>
  <r>
    <n v="6698"/>
    <x v="176"/>
  </r>
  <r>
    <n v="6915"/>
    <x v="186"/>
  </r>
  <r>
    <n v="6915"/>
    <x v="186"/>
  </r>
  <r>
    <n v="6916"/>
    <x v="167"/>
  </r>
  <r>
    <n v="6916"/>
    <x v="167"/>
  </r>
  <r>
    <n v="5186"/>
    <x v="155"/>
  </r>
  <r>
    <n v="5186"/>
    <x v="155"/>
  </r>
  <r>
    <n v="5594"/>
    <x v="171"/>
  </r>
  <r>
    <n v="5594"/>
    <x v="171"/>
  </r>
  <r>
    <n v="5174"/>
    <x v="274"/>
  </r>
  <r>
    <n v="5174"/>
    <x v="274"/>
  </r>
  <r>
    <n v="6639"/>
    <x v="275"/>
  </r>
  <r>
    <n v="6639"/>
    <x v="275"/>
  </r>
  <r>
    <n v="7038"/>
    <x v="276"/>
  </r>
  <r>
    <n v="7038"/>
    <x v="276"/>
  </r>
  <r>
    <n v="6884"/>
    <x v="277"/>
  </r>
  <r>
    <n v="6884"/>
    <x v="277"/>
  </r>
  <r>
    <m/>
    <x v="278"/>
  </r>
  <r>
    <m/>
    <x v="278"/>
  </r>
  <r>
    <m/>
    <x v="27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Kontingenční tabulka 1" cacheId="3" applyNumberFormats="0" applyBorderFormats="0" applyFontFormats="0" applyPatternFormats="0" applyAlignmentFormats="0" applyWidthHeightFormats="1" dataCaption="Hodnoty" updatedVersion="6" minRefreshableVersion="3" showCalcMbrs="0" useAutoFormatting="1" itemPrintTitles="1" createdVersion="3" indent="0" outline="1" outlineData="1" multipleFieldFilters="0">
  <location ref="A1:B281" firstHeaderRow="1" firstDataRow="1" firstDataCol="1"/>
  <pivotFields count="2">
    <pivotField showAll="0"/>
    <pivotField axis="axisRow" dataField="1" showAll="0" sortType="ascending">
      <items count="555">
        <item m="1" x="485"/>
        <item x="85"/>
        <item x="260"/>
        <item m="1" x="537"/>
        <item m="1" x="522"/>
        <item m="1" x="490"/>
        <item x="221"/>
        <item m="1" x="311"/>
        <item m="1" x="520"/>
        <item m="1" x="540"/>
        <item x="171"/>
        <item m="1" x="517"/>
        <item x="144"/>
        <item m="1" x="328"/>
        <item m="1" x="371"/>
        <item x="43"/>
        <item m="1" x="436"/>
        <item m="1" x="467"/>
        <item m="1" x="512"/>
        <item x="178"/>
        <item m="1" x="412"/>
        <item m="1" x="297"/>
        <item m="1" x="287"/>
        <item m="1" x="530"/>
        <item x="179"/>
        <item x="181"/>
        <item x="65"/>
        <item x="72"/>
        <item m="1" x="544"/>
        <item m="1" x="519"/>
        <item m="1" x="465"/>
        <item m="1" x="549"/>
        <item x="7"/>
        <item m="1" x="385"/>
        <item m="1" x="429"/>
        <item m="1" x="446"/>
        <item x="38"/>
        <item x="37"/>
        <item m="1" x="357"/>
        <item m="1" x="374"/>
        <item x="215"/>
        <item m="1" x="295"/>
        <item x="73"/>
        <item x="20"/>
        <item m="1" x="532"/>
        <item m="1" x="408"/>
        <item m="1" x="468"/>
        <item m="1" x="416"/>
        <item m="1" x="539"/>
        <item m="1" x="499"/>
        <item m="1" x="427"/>
        <item m="1" x="290"/>
        <item x="112"/>
        <item m="1" x="473"/>
        <item x="94"/>
        <item m="1" x="483"/>
        <item m="1" x="543"/>
        <item x="187"/>
        <item m="1" x="533"/>
        <item x="119"/>
        <item m="1" x="491"/>
        <item x="209"/>
        <item x="200"/>
        <item x="77"/>
        <item x="125"/>
        <item x="183"/>
        <item m="1" x="353"/>
        <item m="1" x="333"/>
        <item x="28"/>
        <item m="1" x="441"/>
        <item m="1" x="325"/>
        <item x="234"/>
        <item m="1" x="496"/>
        <item x="139"/>
        <item m="1" x="426"/>
        <item m="1" x="407"/>
        <item m="1" x="341"/>
        <item x="96"/>
        <item x="142"/>
        <item m="1" x="477"/>
        <item x="3"/>
        <item x="268"/>
        <item m="1" x="476"/>
        <item x="149"/>
        <item x="80"/>
        <item x="21"/>
        <item m="1" x="487"/>
        <item x="86"/>
        <item m="1" x="347"/>
        <item x="50"/>
        <item x="276"/>
        <item x="47"/>
        <item x="153"/>
        <item m="1" x="369"/>
        <item x="75"/>
        <item m="1" x="442"/>
        <item x="216"/>
        <item x="182"/>
        <item m="1" x="475"/>
        <item m="1" x="494"/>
        <item x="247"/>
        <item m="1" x="334"/>
        <item x="4"/>
        <item m="1" x="390"/>
        <item m="1" x="394"/>
        <item m="1" x="300"/>
        <item x="79"/>
        <item m="1" x="484"/>
        <item m="1" x="528"/>
        <item x="248"/>
        <item x="218"/>
        <item x="12"/>
        <item m="1" x="478"/>
        <item x="68"/>
        <item x="262"/>
        <item m="1" x="359"/>
        <item m="1" x="552"/>
        <item x="113"/>
        <item m="1" x="279"/>
        <item m="1" x="393"/>
        <item m="1" x="382"/>
        <item m="1" x="378"/>
        <item x="90"/>
        <item x="131"/>
        <item x="115"/>
        <item m="1" x="337"/>
        <item x="265"/>
        <item x="29"/>
        <item x="100"/>
        <item m="1" x="313"/>
        <item x="118"/>
        <item x="135"/>
        <item m="1" x="363"/>
        <item m="1" x="373"/>
        <item x="87"/>
        <item m="1" x="492"/>
        <item x="252"/>
        <item x="107"/>
        <item x="108"/>
        <item x="141"/>
        <item x="145"/>
        <item x="121"/>
        <item x="99"/>
        <item m="1" x="350"/>
        <item x="269"/>
        <item x="238"/>
        <item x="53"/>
        <item x="36"/>
        <item m="1" x="444"/>
        <item x="69"/>
        <item m="1" x="428"/>
        <item m="1" x="479"/>
        <item x="10"/>
        <item m="1" x="553"/>
        <item m="1" x="525"/>
        <item x="158"/>
        <item x="88"/>
        <item m="1" x="395"/>
        <item x="117"/>
        <item m="1" x="389"/>
        <item x="74"/>
        <item m="1" x="498"/>
        <item m="1" x="306"/>
        <item m="1" x="443"/>
        <item x="208"/>
        <item m="1" x="502"/>
        <item m="1" x="344"/>
        <item m="1" x="294"/>
        <item m="1" x="335"/>
        <item x="89"/>
        <item m="1" x="497"/>
        <item x="219"/>
        <item x="54"/>
        <item x="92"/>
        <item m="1" x="461"/>
        <item x="253"/>
        <item x="16"/>
        <item x="217"/>
        <item x="223"/>
        <item x="15"/>
        <item m="1" x="293"/>
        <item x="97"/>
        <item x="167"/>
        <item x="185"/>
        <item x="51"/>
        <item m="1" x="470"/>
        <item x="40"/>
        <item m="1" x="418"/>
        <item m="1" x="291"/>
        <item x="18"/>
        <item x="176"/>
        <item m="1" x="460"/>
        <item m="1" x="422"/>
        <item m="1" x="425"/>
        <item x="109"/>
        <item x="164"/>
        <item m="1" x="527"/>
        <item x="190"/>
        <item m="1" x="551"/>
        <item m="1" x="534"/>
        <item x="249"/>
        <item x="192"/>
        <item x="198"/>
        <item x="225"/>
        <item x="61"/>
        <item x="162"/>
        <item x="264"/>
        <item x="261"/>
        <item m="1" x="524"/>
        <item m="1" x="547"/>
        <item m="1" x="469"/>
        <item m="1" x="471"/>
        <item m="1" x="458"/>
        <item x="156"/>
        <item m="1" x="438"/>
        <item m="1" x="298"/>
        <item x="44"/>
        <item m="1" x="514"/>
        <item m="1" x="430"/>
        <item m="1" x="480"/>
        <item m="1" x="282"/>
        <item x="129"/>
        <item x="256"/>
        <item x="239"/>
        <item m="1" x="432"/>
        <item m="1" x="302"/>
        <item m="1" x="312"/>
        <item m="1" x="320"/>
        <item m="1" x="542"/>
        <item m="1" x="462"/>
        <item x="136"/>
        <item x="33"/>
        <item x="143"/>
        <item x="236"/>
        <item x="212"/>
        <item m="1" x="345"/>
        <item x="128"/>
        <item m="1" x="377"/>
        <item m="1" x="452"/>
        <item m="1" x="457"/>
        <item m="1" x="296"/>
        <item x="60"/>
        <item m="1" x="289"/>
        <item m="1" x="454"/>
        <item x="154"/>
        <item m="1" x="453"/>
        <item m="1" x="445"/>
        <item m="1" x="355"/>
        <item m="1" x="464"/>
        <item m="1" x="400"/>
        <item m="1" x="316"/>
        <item x="6"/>
        <item m="1" x="288"/>
        <item m="1" x="401"/>
        <item m="1" x="437"/>
        <item m="1" x="402"/>
        <item x="272"/>
        <item m="1" x="450"/>
        <item m="1" x="417"/>
        <item x="102"/>
        <item m="1" x="507"/>
        <item m="1" x="380"/>
        <item x="274"/>
        <item m="1" x="352"/>
        <item m="1" x="411"/>
        <item x="59"/>
        <item m="1" x="410"/>
        <item m="1" x="303"/>
        <item x="103"/>
        <item x="250"/>
        <item x="186"/>
        <item x="275"/>
        <item x="140"/>
        <item m="1" x="523"/>
        <item x="226"/>
        <item m="1" x="336"/>
        <item x="220"/>
        <item x="120"/>
        <item m="1" x="513"/>
        <item m="1" x="280"/>
        <item m="1" x="431"/>
        <item m="1" x="536"/>
        <item m="1" x="516"/>
        <item x="243"/>
        <item x="48"/>
        <item x="95"/>
        <item x="55"/>
        <item m="1" x="317"/>
        <item m="1" x="488"/>
        <item x="157"/>
        <item m="1" x="356"/>
        <item x="231"/>
        <item x="205"/>
        <item x="207"/>
        <item m="1" x="348"/>
        <item m="1" x="365"/>
        <item x="25"/>
        <item m="1" x="541"/>
        <item x="196"/>
        <item m="1" x="379"/>
        <item m="1" x="360"/>
        <item x="114"/>
        <item x="19"/>
        <item x="45"/>
        <item x="106"/>
        <item x="81"/>
        <item m="1" x="283"/>
        <item x="241"/>
        <item x="240"/>
        <item x="116"/>
        <item m="1" x="329"/>
        <item m="1" x="304"/>
        <item x="254"/>
        <item x="34"/>
        <item x="122"/>
        <item x="63"/>
        <item m="1" x="310"/>
        <item x="266"/>
        <item x="197"/>
        <item x="161"/>
        <item m="1" x="511"/>
        <item m="1" x="451"/>
        <item m="1" x="364"/>
        <item m="1" x="448"/>
        <item x="132"/>
        <item m="1" x="447"/>
        <item m="1" x="414"/>
        <item m="1" x="396"/>
        <item x="273"/>
        <item x="184"/>
        <item m="1" x="372"/>
        <item x="244"/>
        <item x="245"/>
        <item x="5"/>
        <item x="210"/>
        <item m="1" x="474"/>
        <item x="49"/>
        <item m="1" x="349"/>
        <item m="1" x="500"/>
        <item x="206"/>
        <item x="233"/>
        <item x="26"/>
        <item x="258"/>
        <item x="257"/>
        <item m="1" x="392"/>
        <item x="46"/>
        <item m="1" x="504"/>
        <item x="160"/>
        <item x="32"/>
        <item m="1" x="301"/>
        <item x="35"/>
        <item x="147"/>
        <item x="229"/>
        <item x="224"/>
        <item m="1" x="397"/>
        <item m="1" x="521"/>
        <item x="14"/>
        <item m="1" x="340"/>
        <item m="1" x="281"/>
        <item x="64"/>
        <item m="1" x="391"/>
        <item m="1" x="545"/>
        <item x="76"/>
        <item x="56"/>
        <item x="146"/>
        <item m="1" x="456"/>
        <item x="58"/>
        <item m="1" x="526"/>
        <item m="1" x="339"/>
        <item x="204"/>
        <item x="67"/>
        <item x="228"/>
        <item m="1" x="506"/>
        <item m="1" x="510"/>
        <item x="222"/>
        <item m="1" x="434"/>
        <item m="1" x="343"/>
        <item m="1" x="315"/>
        <item x="101"/>
        <item m="1" x="305"/>
        <item x="188"/>
        <item m="1" x="535"/>
        <item x="30"/>
        <item m="1" x="319"/>
        <item x="277"/>
        <item x="235"/>
        <item m="1" x="386"/>
        <item x="152"/>
        <item x="159"/>
        <item m="1" x="326"/>
        <item x="151"/>
        <item x="133"/>
        <item m="1" x="459"/>
        <item x="57"/>
        <item m="1" x="331"/>
        <item m="1" x="367"/>
        <item x="170"/>
        <item x="173"/>
        <item x="27"/>
        <item m="1" x="481"/>
        <item m="1" x="423"/>
        <item m="1" x="346"/>
        <item m="1" x="308"/>
        <item m="1" x="284"/>
        <item m="1" x="398"/>
        <item x="175"/>
        <item x="93"/>
        <item x="150"/>
        <item x="111"/>
        <item m="1" x="503"/>
        <item x="177"/>
        <item m="1" x="375"/>
        <item m="1" x="321"/>
        <item m="1" x="419"/>
        <item m="1" x="493"/>
        <item m="1" x="362"/>
        <item x="255"/>
        <item m="1" x="421"/>
        <item x="138"/>
        <item x="41"/>
        <item m="1" x="332"/>
        <item m="1" x="455"/>
        <item m="1" x="439"/>
        <item x="242"/>
        <item x="70"/>
        <item m="1" x="509"/>
        <item x="232"/>
        <item x="199"/>
        <item x="168"/>
        <item m="1" x="307"/>
        <item m="1" x="435"/>
        <item x="83"/>
        <item m="1" x="324"/>
        <item x="213"/>
        <item x="155"/>
        <item x="271"/>
        <item x="13"/>
        <item m="1" x="505"/>
        <item m="1" x="322"/>
        <item m="1" x="299"/>
        <item x="123"/>
        <item x="11"/>
        <item m="1" x="314"/>
        <item m="1" x="354"/>
        <item m="1" x="424"/>
        <item m="1" x="399"/>
        <item m="1" x="351"/>
        <item m="1" x="327"/>
        <item x="172"/>
        <item x="22"/>
        <item m="1" x="342"/>
        <item x="165"/>
        <item m="1" x="376"/>
        <item x="71"/>
        <item m="1" x="546"/>
        <item m="1" x="472"/>
        <item m="1" x="482"/>
        <item m="1" x="466"/>
        <item x="195"/>
        <item x="169"/>
        <item m="1" x="309"/>
        <item x="237"/>
        <item m="1" x="358"/>
        <item m="1" x="409"/>
        <item m="1" x="529"/>
        <item m="1" x="501"/>
        <item x="193"/>
        <item m="1" x="486"/>
        <item x="1"/>
        <item x="0"/>
        <item m="1" x="361"/>
        <item x="2"/>
        <item m="1" x="538"/>
        <item x="78"/>
        <item m="1" x="285"/>
        <item m="1" x="550"/>
        <item x="214"/>
        <item x="126"/>
        <item m="1" x="463"/>
        <item x="66"/>
        <item x="31"/>
        <item m="1" x="370"/>
        <item x="270"/>
        <item m="1" x="404"/>
        <item m="1" x="515"/>
        <item x="251"/>
        <item x="42"/>
        <item m="1" x="489"/>
        <item m="1" x="415"/>
        <item x="82"/>
        <item m="1" x="433"/>
        <item m="1" x="286"/>
        <item x="211"/>
        <item x="191"/>
        <item m="1" x="420"/>
        <item m="1" x="406"/>
        <item x="98"/>
        <item m="1" x="449"/>
        <item m="1" x="548"/>
        <item x="259"/>
        <item m="1" x="531"/>
        <item x="124"/>
        <item m="1" x="388"/>
        <item m="1" x="318"/>
        <item x="84"/>
        <item m="1" x="518"/>
        <item m="1" x="383"/>
        <item m="1" x="440"/>
        <item x="246"/>
        <item x="91"/>
        <item x="9"/>
        <item x="166"/>
        <item x="230"/>
        <item x="227"/>
        <item x="110"/>
        <item x="134"/>
        <item x="23"/>
        <item x="203"/>
        <item x="17"/>
        <item m="1" x="413"/>
        <item m="1" x="387"/>
        <item m="1" x="330"/>
        <item x="62"/>
        <item x="137"/>
        <item m="1" x="405"/>
        <item m="1" x="323"/>
        <item x="148"/>
        <item m="1" x="338"/>
        <item x="130"/>
        <item x="180"/>
        <item m="1" x="366"/>
        <item x="105"/>
        <item x="104"/>
        <item x="52"/>
        <item x="163"/>
        <item m="1" x="508"/>
        <item x="174"/>
        <item m="1" x="384"/>
        <item x="267"/>
        <item x="202"/>
        <item x="201"/>
        <item m="1" x="381"/>
        <item x="263"/>
        <item x="8"/>
        <item x="39"/>
        <item m="1" x="495"/>
        <item m="1" x="403"/>
        <item m="1" x="368"/>
        <item x="24"/>
        <item m="1" x="292"/>
        <item x="127"/>
        <item x="189"/>
        <item x="194"/>
        <item x="278"/>
        <item t="default"/>
      </items>
    </pivotField>
  </pivotFields>
  <rowFields count="1">
    <field x="1"/>
  </rowFields>
  <rowItems count="280">
    <i>
      <x v="1"/>
    </i>
    <i>
      <x v="2"/>
    </i>
    <i>
      <x v="6"/>
    </i>
    <i>
      <x v="10"/>
    </i>
    <i>
      <x v="12"/>
    </i>
    <i>
      <x v="15"/>
    </i>
    <i>
      <x v="19"/>
    </i>
    <i>
      <x v="24"/>
    </i>
    <i>
      <x v="25"/>
    </i>
    <i>
      <x v="26"/>
    </i>
    <i>
      <x v="27"/>
    </i>
    <i>
      <x v="32"/>
    </i>
    <i>
      <x v="36"/>
    </i>
    <i>
      <x v="37"/>
    </i>
    <i>
      <x v="40"/>
    </i>
    <i>
      <x v="42"/>
    </i>
    <i>
      <x v="43"/>
    </i>
    <i>
      <x v="52"/>
    </i>
    <i>
      <x v="54"/>
    </i>
    <i>
      <x v="57"/>
    </i>
    <i>
      <x v="59"/>
    </i>
    <i>
      <x v="61"/>
    </i>
    <i>
      <x v="62"/>
    </i>
    <i>
      <x v="63"/>
    </i>
    <i>
      <x v="64"/>
    </i>
    <i>
      <x v="65"/>
    </i>
    <i>
      <x v="68"/>
    </i>
    <i>
      <x v="71"/>
    </i>
    <i>
      <x v="73"/>
    </i>
    <i>
      <x v="77"/>
    </i>
    <i>
      <x v="78"/>
    </i>
    <i>
      <x v="80"/>
    </i>
    <i>
      <x v="81"/>
    </i>
    <i>
      <x v="83"/>
    </i>
    <i>
      <x v="84"/>
    </i>
    <i>
      <x v="85"/>
    </i>
    <i>
      <x v="87"/>
    </i>
    <i>
      <x v="89"/>
    </i>
    <i>
      <x v="90"/>
    </i>
    <i>
      <x v="91"/>
    </i>
    <i>
      <x v="92"/>
    </i>
    <i>
      <x v="94"/>
    </i>
    <i>
      <x v="96"/>
    </i>
    <i>
      <x v="97"/>
    </i>
    <i>
      <x v="100"/>
    </i>
    <i>
      <x v="102"/>
    </i>
    <i>
      <x v="106"/>
    </i>
    <i>
      <x v="109"/>
    </i>
    <i>
      <x v="110"/>
    </i>
    <i>
      <x v="111"/>
    </i>
    <i>
      <x v="113"/>
    </i>
    <i>
      <x v="114"/>
    </i>
    <i>
      <x v="117"/>
    </i>
    <i>
      <x v="122"/>
    </i>
    <i>
      <x v="123"/>
    </i>
    <i>
      <x v="124"/>
    </i>
    <i>
      <x v="126"/>
    </i>
    <i>
      <x v="127"/>
    </i>
    <i>
      <x v="128"/>
    </i>
    <i>
      <x v="130"/>
    </i>
    <i>
      <x v="131"/>
    </i>
    <i>
      <x v="134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4"/>
    </i>
    <i>
      <x v="145"/>
    </i>
    <i>
      <x v="146"/>
    </i>
    <i>
      <x v="147"/>
    </i>
    <i>
      <x v="149"/>
    </i>
    <i>
      <x v="152"/>
    </i>
    <i>
      <x v="155"/>
    </i>
    <i>
      <x v="156"/>
    </i>
    <i>
      <x v="158"/>
    </i>
    <i>
      <x v="160"/>
    </i>
    <i>
      <x v="164"/>
    </i>
    <i>
      <x v="169"/>
    </i>
    <i>
      <x v="171"/>
    </i>
    <i>
      <x v="172"/>
    </i>
    <i>
      <x v="173"/>
    </i>
    <i>
      <x v="175"/>
    </i>
    <i>
      <x v="176"/>
    </i>
    <i>
      <x v="177"/>
    </i>
    <i>
      <x v="178"/>
    </i>
    <i>
      <x v="179"/>
    </i>
    <i>
      <x v="181"/>
    </i>
    <i>
      <x v="182"/>
    </i>
    <i>
      <x v="183"/>
    </i>
    <i>
      <x v="184"/>
    </i>
    <i>
      <x v="186"/>
    </i>
    <i>
      <x v="189"/>
    </i>
    <i>
      <x v="190"/>
    </i>
    <i>
      <x v="194"/>
    </i>
    <i>
      <x v="195"/>
    </i>
    <i>
      <x v="197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13"/>
    </i>
    <i>
      <x v="216"/>
    </i>
    <i>
      <x v="221"/>
    </i>
    <i>
      <x v="222"/>
    </i>
    <i>
      <x v="223"/>
    </i>
    <i>
      <x v="230"/>
    </i>
    <i>
      <x v="231"/>
    </i>
    <i>
      <x v="232"/>
    </i>
    <i>
      <x v="233"/>
    </i>
    <i>
      <x v="234"/>
    </i>
    <i>
      <x v="236"/>
    </i>
    <i>
      <x v="241"/>
    </i>
    <i>
      <x v="244"/>
    </i>
    <i>
      <x v="251"/>
    </i>
    <i>
      <x v="256"/>
    </i>
    <i>
      <x v="259"/>
    </i>
    <i>
      <x v="262"/>
    </i>
    <i>
      <x v="265"/>
    </i>
    <i>
      <x v="268"/>
    </i>
    <i>
      <x v="269"/>
    </i>
    <i>
      <x v="270"/>
    </i>
    <i>
      <x v="271"/>
    </i>
    <i>
      <x v="272"/>
    </i>
    <i>
      <x v="274"/>
    </i>
    <i>
      <x v="276"/>
    </i>
    <i>
      <x v="277"/>
    </i>
    <i>
      <x v="283"/>
    </i>
    <i>
      <x v="284"/>
    </i>
    <i>
      <x v="285"/>
    </i>
    <i>
      <x v="286"/>
    </i>
    <i>
      <x v="289"/>
    </i>
    <i>
      <x v="291"/>
    </i>
    <i>
      <x v="292"/>
    </i>
    <i>
      <x v="293"/>
    </i>
    <i>
      <x v="296"/>
    </i>
    <i>
      <x v="298"/>
    </i>
    <i>
      <x v="301"/>
    </i>
    <i>
      <x v="302"/>
    </i>
    <i>
      <x v="303"/>
    </i>
    <i>
      <x v="304"/>
    </i>
    <i>
      <x v="305"/>
    </i>
    <i>
      <x v="307"/>
    </i>
    <i>
      <x v="308"/>
    </i>
    <i>
      <x v="309"/>
    </i>
    <i>
      <x v="312"/>
    </i>
    <i>
      <x v="313"/>
    </i>
    <i>
      <x v="314"/>
    </i>
    <i>
      <x v="315"/>
    </i>
    <i>
      <x v="317"/>
    </i>
    <i>
      <x v="318"/>
    </i>
    <i>
      <x v="319"/>
    </i>
    <i>
      <x v="324"/>
    </i>
    <i>
      <x v="328"/>
    </i>
    <i>
      <x v="329"/>
    </i>
    <i>
      <x v="331"/>
    </i>
    <i>
      <x v="332"/>
    </i>
    <i>
      <x v="333"/>
    </i>
    <i>
      <x v="334"/>
    </i>
    <i>
      <x v="336"/>
    </i>
    <i>
      <x v="339"/>
    </i>
    <i>
      <x v="340"/>
    </i>
    <i>
      <x v="341"/>
    </i>
    <i>
      <x v="342"/>
    </i>
    <i>
      <x v="343"/>
    </i>
    <i>
      <x v="345"/>
    </i>
    <i>
      <x v="347"/>
    </i>
    <i>
      <x v="348"/>
    </i>
    <i>
      <x v="350"/>
    </i>
    <i>
      <x v="351"/>
    </i>
    <i>
      <x v="352"/>
    </i>
    <i>
      <x v="353"/>
    </i>
    <i>
      <x v="356"/>
    </i>
    <i>
      <x v="359"/>
    </i>
    <i>
      <x v="362"/>
    </i>
    <i>
      <x v="363"/>
    </i>
    <i>
      <x v="364"/>
    </i>
    <i>
      <x v="366"/>
    </i>
    <i>
      <x v="369"/>
    </i>
    <i>
      <x v="370"/>
    </i>
    <i>
      <x v="371"/>
    </i>
    <i>
      <x v="374"/>
    </i>
    <i>
      <x v="378"/>
    </i>
    <i>
      <x v="380"/>
    </i>
    <i>
      <x v="382"/>
    </i>
    <i>
      <x v="384"/>
    </i>
    <i>
      <x v="385"/>
    </i>
    <i>
      <x v="387"/>
    </i>
    <i>
      <x v="388"/>
    </i>
    <i>
      <x v="390"/>
    </i>
    <i>
      <x v="391"/>
    </i>
    <i>
      <x v="393"/>
    </i>
    <i>
      <x v="396"/>
    </i>
    <i>
      <x v="397"/>
    </i>
    <i>
      <x v="398"/>
    </i>
    <i>
      <x v="405"/>
    </i>
    <i>
      <x v="406"/>
    </i>
    <i>
      <x v="407"/>
    </i>
    <i>
      <x v="408"/>
    </i>
    <i>
      <x v="410"/>
    </i>
    <i>
      <x v="416"/>
    </i>
    <i>
      <x v="418"/>
    </i>
    <i>
      <x v="419"/>
    </i>
    <i>
      <x v="423"/>
    </i>
    <i>
      <x v="424"/>
    </i>
    <i>
      <x v="426"/>
    </i>
    <i>
      <x v="427"/>
    </i>
    <i>
      <x v="428"/>
    </i>
    <i>
      <x v="431"/>
    </i>
    <i>
      <x v="433"/>
    </i>
    <i>
      <x v="434"/>
    </i>
    <i>
      <x v="435"/>
    </i>
    <i>
      <x v="436"/>
    </i>
    <i>
      <x v="440"/>
    </i>
    <i>
      <x v="441"/>
    </i>
    <i>
      <x v="448"/>
    </i>
    <i>
      <x v="449"/>
    </i>
    <i>
      <x v="451"/>
    </i>
    <i>
      <x v="453"/>
    </i>
    <i>
      <x v="458"/>
    </i>
    <i>
      <x v="459"/>
    </i>
    <i>
      <x v="461"/>
    </i>
    <i>
      <x v="466"/>
    </i>
    <i>
      <x v="468"/>
    </i>
    <i>
      <x v="469"/>
    </i>
    <i>
      <x v="471"/>
    </i>
    <i>
      <x v="473"/>
    </i>
    <i>
      <x v="476"/>
    </i>
    <i>
      <x v="477"/>
    </i>
    <i>
      <x v="479"/>
    </i>
    <i>
      <x v="480"/>
    </i>
    <i>
      <x v="482"/>
    </i>
    <i>
      <x v="485"/>
    </i>
    <i>
      <x v="486"/>
    </i>
    <i>
      <x v="489"/>
    </i>
    <i>
      <x v="492"/>
    </i>
    <i>
      <x v="493"/>
    </i>
    <i>
      <x v="496"/>
    </i>
    <i>
      <x v="499"/>
    </i>
    <i>
      <x v="501"/>
    </i>
    <i>
      <x v="504"/>
    </i>
    <i>
      <x v="508"/>
    </i>
    <i>
      <x v="509"/>
    </i>
    <i>
      <x v="510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>
      <x v="522"/>
    </i>
    <i>
      <x v="523"/>
    </i>
    <i>
      <x v="526"/>
    </i>
    <i>
      <x v="528"/>
    </i>
    <i>
      <x v="529"/>
    </i>
    <i>
      <x v="531"/>
    </i>
    <i>
      <x v="532"/>
    </i>
    <i>
      <x v="533"/>
    </i>
    <i>
      <x v="534"/>
    </i>
    <i>
      <x v="536"/>
    </i>
    <i>
      <x v="538"/>
    </i>
    <i>
      <x v="539"/>
    </i>
    <i>
      <x v="540"/>
    </i>
    <i>
      <x v="542"/>
    </i>
    <i>
      <x v="543"/>
    </i>
    <i>
      <x v="544"/>
    </i>
    <i>
      <x v="548"/>
    </i>
    <i>
      <x v="550"/>
    </i>
    <i>
      <x v="551"/>
    </i>
    <i>
      <x v="552"/>
    </i>
    <i>
      <x v="553"/>
    </i>
    <i t="grand">
      <x/>
    </i>
  </rowItems>
  <colItems count="1">
    <i/>
  </colItems>
  <dataFields count="1">
    <dataField name="Počet z Závodník" fld="1" subtotal="count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99"/>
  <sheetViews>
    <sheetView workbookViewId="0">
      <selection activeCell="A2" sqref="A2:D1897"/>
    </sheetView>
  </sheetViews>
  <sheetFormatPr defaultRowHeight="14.25" x14ac:dyDescent="0.45"/>
  <sheetData>
    <row r="1" spans="1:5" x14ac:dyDescent="0.45">
      <c r="A1" t="s">
        <v>0</v>
      </c>
      <c r="B1" t="s">
        <v>1</v>
      </c>
      <c r="C1" t="s">
        <v>2</v>
      </c>
      <c r="D1" t="s">
        <v>3</v>
      </c>
      <c r="E1" t="s">
        <v>65</v>
      </c>
    </row>
    <row r="2" spans="1:5" x14ac:dyDescent="0.45">
      <c r="A2">
        <v>2298</v>
      </c>
      <c r="B2" t="s">
        <v>144</v>
      </c>
      <c r="C2">
        <v>7</v>
      </c>
      <c r="D2">
        <v>1</v>
      </c>
      <c r="E2" t="str">
        <f>CONCATENATE(D2,"#",B2)</f>
        <v>1#Štěpnička Milan</v>
      </c>
    </row>
    <row r="3" spans="1:5" x14ac:dyDescent="0.45">
      <c r="A3">
        <v>2298</v>
      </c>
      <c r="B3" t="s">
        <v>144</v>
      </c>
      <c r="C3">
        <v>9</v>
      </c>
      <c r="D3">
        <v>2</v>
      </c>
      <c r="E3" t="str">
        <f t="shared" ref="E3:E66" si="0">CONCATENATE(D3,"#",B3)</f>
        <v>2#Štěpnička Milan</v>
      </c>
    </row>
    <row r="4" spans="1:5" x14ac:dyDescent="0.45">
      <c r="A4">
        <v>2539</v>
      </c>
      <c r="B4" t="s">
        <v>11</v>
      </c>
      <c r="C4">
        <v>8</v>
      </c>
      <c r="D4">
        <v>1</v>
      </c>
      <c r="E4" t="str">
        <f t="shared" si="0"/>
        <v>1#Štěpnička Martin</v>
      </c>
    </row>
    <row r="5" spans="1:5" x14ac:dyDescent="0.45">
      <c r="A5">
        <v>2539</v>
      </c>
      <c r="B5" t="s">
        <v>11</v>
      </c>
      <c r="C5">
        <v>11</v>
      </c>
      <c r="D5">
        <v>2</v>
      </c>
      <c r="E5" t="str">
        <f t="shared" si="0"/>
        <v>2#Štěpnička Martin</v>
      </c>
    </row>
    <row r="6" spans="1:5" x14ac:dyDescent="0.45">
      <c r="A6">
        <v>2299</v>
      </c>
      <c r="B6" t="s">
        <v>20</v>
      </c>
      <c r="C6">
        <v>8.5</v>
      </c>
      <c r="D6">
        <v>1</v>
      </c>
      <c r="E6" t="str">
        <f t="shared" si="0"/>
        <v>1#Štěpnička Radek</v>
      </c>
    </row>
    <row r="7" spans="1:5" x14ac:dyDescent="0.45">
      <c r="A7">
        <v>2299</v>
      </c>
      <c r="B7" t="s">
        <v>20</v>
      </c>
      <c r="C7">
        <v>10</v>
      </c>
      <c r="D7">
        <v>2</v>
      </c>
      <c r="E7" t="str">
        <f t="shared" si="0"/>
        <v>2#Štěpnička Radek</v>
      </c>
    </row>
    <row r="8" spans="1:5" x14ac:dyDescent="0.45">
      <c r="A8">
        <v>3042</v>
      </c>
      <c r="B8" t="s">
        <v>38</v>
      </c>
      <c r="C8">
        <v>11</v>
      </c>
      <c r="D8">
        <v>1</v>
      </c>
      <c r="E8" t="str">
        <f t="shared" si="0"/>
        <v>1#Hájek Ondřej</v>
      </c>
    </row>
    <row r="9" spans="1:5" x14ac:dyDescent="0.45">
      <c r="A9">
        <v>3042</v>
      </c>
      <c r="B9" t="s">
        <v>38</v>
      </c>
      <c r="C9">
        <v>11</v>
      </c>
      <c r="D9">
        <v>2</v>
      </c>
      <c r="E9" t="str">
        <f t="shared" si="0"/>
        <v>2#Hájek Ondřej</v>
      </c>
    </row>
    <row r="10" spans="1:5" x14ac:dyDescent="0.45">
      <c r="A10">
        <v>4251</v>
      </c>
      <c r="B10" t="s">
        <v>108</v>
      </c>
      <c r="C10">
        <v>11</v>
      </c>
      <c r="D10">
        <v>1</v>
      </c>
      <c r="E10" t="str">
        <f t="shared" si="0"/>
        <v>1#Holčák Radek</v>
      </c>
    </row>
    <row r="11" spans="1:5" x14ac:dyDescent="0.45">
      <c r="A11">
        <v>4251</v>
      </c>
      <c r="B11" t="s">
        <v>108</v>
      </c>
      <c r="C11">
        <v>2</v>
      </c>
      <c r="D11">
        <v>2</v>
      </c>
      <c r="E11" t="str">
        <f t="shared" si="0"/>
        <v>2#Holčák Radek</v>
      </c>
    </row>
    <row r="12" spans="1:5" x14ac:dyDescent="0.45">
      <c r="A12">
        <v>3677</v>
      </c>
      <c r="B12" t="s">
        <v>41</v>
      </c>
      <c r="C12">
        <v>13</v>
      </c>
      <c r="D12">
        <v>1</v>
      </c>
      <c r="E12" t="str">
        <f t="shared" si="0"/>
        <v>1#Peterka Jaroslav</v>
      </c>
    </row>
    <row r="13" spans="1:5" x14ac:dyDescent="0.45">
      <c r="A13">
        <v>3677</v>
      </c>
      <c r="B13" t="s">
        <v>41</v>
      </c>
      <c r="C13">
        <v>8</v>
      </c>
      <c r="D13">
        <v>2</v>
      </c>
      <c r="E13" t="str">
        <f t="shared" si="0"/>
        <v>2#Peterka Jaroslav</v>
      </c>
    </row>
    <row r="14" spans="1:5" x14ac:dyDescent="0.45">
      <c r="A14">
        <v>3467</v>
      </c>
      <c r="B14" t="s">
        <v>143</v>
      </c>
      <c r="C14">
        <v>1</v>
      </c>
      <c r="D14">
        <v>1</v>
      </c>
      <c r="E14" t="str">
        <f t="shared" si="0"/>
        <v>1#Maťák Martin</v>
      </c>
    </row>
    <row r="15" spans="1:5" x14ac:dyDescent="0.45">
      <c r="A15">
        <v>3467</v>
      </c>
      <c r="B15" t="s">
        <v>143</v>
      </c>
      <c r="C15">
        <v>3</v>
      </c>
      <c r="D15">
        <v>2</v>
      </c>
      <c r="E15" t="str">
        <f t="shared" si="0"/>
        <v>2#Maťák Martin</v>
      </c>
    </row>
    <row r="16" spans="1:5" x14ac:dyDescent="0.45">
      <c r="A16">
        <v>3052</v>
      </c>
      <c r="B16" t="s">
        <v>25</v>
      </c>
      <c r="C16">
        <v>1</v>
      </c>
      <c r="D16">
        <v>1</v>
      </c>
      <c r="E16" t="str">
        <f t="shared" si="0"/>
        <v>1#Černý Radek</v>
      </c>
    </row>
    <row r="17" spans="1:5" x14ac:dyDescent="0.45">
      <c r="A17">
        <v>3052</v>
      </c>
      <c r="B17" t="s">
        <v>25</v>
      </c>
      <c r="C17">
        <v>3</v>
      </c>
      <c r="D17">
        <v>2</v>
      </c>
      <c r="E17" t="str">
        <f t="shared" si="0"/>
        <v>2#Černý Radek</v>
      </c>
    </row>
    <row r="18" spans="1:5" x14ac:dyDescent="0.45">
      <c r="A18">
        <v>4241</v>
      </c>
      <c r="B18" t="s">
        <v>109</v>
      </c>
      <c r="C18">
        <v>13</v>
      </c>
      <c r="D18">
        <v>1</v>
      </c>
      <c r="E18" t="str">
        <f t="shared" si="0"/>
        <v>1#Zavřel Jan</v>
      </c>
    </row>
    <row r="19" spans="1:5" x14ac:dyDescent="0.45">
      <c r="A19">
        <v>4241</v>
      </c>
      <c r="B19" t="s">
        <v>109</v>
      </c>
      <c r="C19">
        <v>3</v>
      </c>
      <c r="D19">
        <v>2</v>
      </c>
      <c r="E19" t="str">
        <f t="shared" si="0"/>
        <v>2#Zavřel Jan</v>
      </c>
    </row>
    <row r="20" spans="1:5" x14ac:dyDescent="0.45">
      <c r="A20">
        <v>4073</v>
      </c>
      <c r="B20" t="s">
        <v>12</v>
      </c>
      <c r="C20">
        <v>3</v>
      </c>
      <c r="D20">
        <v>1</v>
      </c>
      <c r="E20" t="str">
        <f t="shared" si="0"/>
        <v>1#Velebný Pavel</v>
      </c>
    </row>
    <row r="21" spans="1:5" x14ac:dyDescent="0.45">
      <c r="A21">
        <v>4073</v>
      </c>
      <c r="B21" t="s">
        <v>12</v>
      </c>
      <c r="C21">
        <v>12</v>
      </c>
      <c r="D21">
        <v>2</v>
      </c>
      <c r="E21" t="str">
        <f t="shared" si="0"/>
        <v>2#Velebný Pavel</v>
      </c>
    </row>
    <row r="22" spans="1:5" x14ac:dyDescent="0.45">
      <c r="A22">
        <v>3379</v>
      </c>
      <c r="B22" t="s">
        <v>10</v>
      </c>
      <c r="C22">
        <v>4</v>
      </c>
      <c r="D22">
        <v>1</v>
      </c>
      <c r="E22" t="str">
        <f t="shared" si="0"/>
        <v>1#Kameník Jaroslav</v>
      </c>
    </row>
    <row r="23" spans="1:5" x14ac:dyDescent="0.45">
      <c r="A23">
        <v>3379</v>
      </c>
      <c r="B23" t="s">
        <v>10</v>
      </c>
      <c r="C23">
        <v>4</v>
      </c>
      <c r="D23">
        <v>2</v>
      </c>
      <c r="E23" t="str">
        <f t="shared" si="0"/>
        <v>2#Kameník Jaroslav</v>
      </c>
    </row>
    <row r="24" spans="1:5" x14ac:dyDescent="0.45">
      <c r="A24">
        <v>3380</v>
      </c>
      <c r="B24" t="s">
        <v>171</v>
      </c>
      <c r="C24">
        <v>9</v>
      </c>
      <c r="D24">
        <v>1</v>
      </c>
      <c r="E24" t="str">
        <f t="shared" si="0"/>
        <v>1#Šetina Michal</v>
      </c>
    </row>
    <row r="25" spans="1:5" x14ac:dyDescent="0.45">
      <c r="A25">
        <v>3380</v>
      </c>
      <c r="B25" t="s">
        <v>171</v>
      </c>
      <c r="C25">
        <v>7</v>
      </c>
      <c r="D25">
        <v>2</v>
      </c>
      <c r="E25" t="str">
        <f t="shared" si="0"/>
        <v>2#Šetina Michal</v>
      </c>
    </row>
    <row r="26" spans="1:5" x14ac:dyDescent="0.45">
      <c r="A26">
        <v>2304</v>
      </c>
      <c r="B26" t="s">
        <v>16</v>
      </c>
      <c r="C26">
        <v>1</v>
      </c>
      <c r="D26">
        <v>1</v>
      </c>
      <c r="E26" t="str">
        <f t="shared" si="0"/>
        <v>1#Hrabal Vladimír</v>
      </c>
    </row>
    <row r="27" spans="1:5" x14ac:dyDescent="0.45">
      <c r="A27">
        <v>2304</v>
      </c>
      <c r="B27" t="s">
        <v>16</v>
      </c>
      <c r="C27">
        <v>13</v>
      </c>
      <c r="D27">
        <v>2</v>
      </c>
      <c r="E27" t="str">
        <f t="shared" si="0"/>
        <v>2#Hrabal Vladimír</v>
      </c>
    </row>
    <row r="28" spans="1:5" x14ac:dyDescent="0.45">
      <c r="A28">
        <v>3054</v>
      </c>
      <c r="B28" t="s">
        <v>30</v>
      </c>
      <c r="C28">
        <v>6</v>
      </c>
      <c r="D28">
        <v>1</v>
      </c>
      <c r="E28" t="str">
        <f t="shared" si="0"/>
        <v>1#Šabata Jakub</v>
      </c>
    </row>
    <row r="29" spans="1:5" x14ac:dyDescent="0.45">
      <c r="A29">
        <v>3054</v>
      </c>
      <c r="B29" t="s">
        <v>30</v>
      </c>
      <c r="C29">
        <v>4</v>
      </c>
      <c r="D29">
        <v>2</v>
      </c>
      <c r="E29" t="str">
        <f t="shared" si="0"/>
        <v>2#Šabata Jakub</v>
      </c>
    </row>
    <row r="30" spans="1:5" x14ac:dyDescent="0.45">
      <c r="A30">
        <v>3216</v>
      </c>
      <c r="B30" t="s">
        <v>27</v>
      </c>
      <c r="C30">
        <v>14</v>
      </c>
      <c r="D30">
        <v>1</v>
      </c>
      <c r="E30" t="str">
        <f t="shared" si="0"/>
        <v>1#Přidal Petr</v>
      </c>
    </row>
    <row r="31" spans="1:5" x14ac:dyDescent="0.45">
      <c r="A31">
        <v>3216</v>
      </c>
      <c r="B31" t="s">
        <v>27</v>
      </c>
      <c r="C31">
        <v>14</v>
      </c>
      <c r="D31">
        <v>2</v>
      </c>
      <c r="E31" t="str">
        <f t="shared" si="0"/>
        <v>2#Přidal Petr</v>
      </c>
    </row>
    <row r="32" spans="1:5" x14ac:dyDescent="0.45">
      <c r="A32">
        <v>3715</v>
      </c>
      <c r="B32" t="s">
        <v>82</v>
      </c>
      <c r="C32">
        <v>7</v>
      </c>
      <c r="D32">
        <v>1</v>
      </c>
      <c r="E32" t="str">
        <f t="shared" si="0"/>
        <v>1#Kortiš Ladislav</v>
      </c>
    </row>
    <row r="33" spans="1:5" x14ac:dyDescent="0.45">
      <c r="A33">
        <v>3715</v>
      </c>
      <c r="B33" t="s">
        <v>82</v>
      </c>
      <c r="C33">
        <v>8</v>
      </c>
      <c r="D33">
        <v>2</v>
      </c>
      <c r="E33" t="str">
        <f t="shared" si="0"/>
        <v>2#Kortiš Ladislav</v>
      </c>
    </row>
    <row r="34" spans="1:5" x14ac:dyDescent="0.45">
      <c r="A34">
        <v>96</v>
      </c>
      <c r="B34" t="s">
        <v>146</v>
      </c>
      <c r="C34">
        <v>2</v>
      </c>
      <c r="D34">
        <v>1</v>
      </c>
      <c r="E34" t="str">
        <f t="shared" si="0"/>
        <v>1#Konopásek Josef</v>
      </c>
    </row>
    <row r="35" spans="1:5" x14ac:dyDescent="0.45">
      <c r="A35">
        <v>96</v>
      </c>
      <c r="B35" t="s">
        <v>146</v>
      </c>
      <c r="C35">
        <v>4</v>
      </c>
      <c r="D35">
        <v>2</v>
      </c>
      <c r="E35" t="str">
        <f t="shared" si="0"/>
        <v>2#Konopásek Josef</v>
      </c>
    </row>
    <row r="36" spans="1:5" x14ac:dyDescent="0.45">
      <c r="A36">
        <v>1730</v>
      </c>
      <c r="B36" t="s">
        <v>5</v>
      </c>
      <c r="C36">
        <v>8</v>
      </c>
      <c r="D36">
        <v>1</v>
      </c>
      <c r="E36" t="str">
        <f t="shared" si="0"/>
        <v>1#Vitásek Jiří</v>
      </c>
    </row>
    <row r="37" spans="1:5" x14ac:dyDescent="0.45">
      <c r="A37">
        <v>3752</v>
      </c>
      <c r="B37" t="s">
        <v>122</v>
      </c>
      <c r="C37">
        <v>5</v>
      </c>
      <c r="D37">
        <v>2</v>
      </c>
      <c r="E37" t="str">
        <f t="shared" si="0"/>
        <v>2#Kovařík Radovan</v>
      </c>
    </row>
    <row r="38" spans="1:5" x14ac:dyDescent="0.45">
      <c r="A38">
        <v>3055</v>
      </c>
      <c r="B38" t="s">
        <v>37</v>
      </c>
      <c r="C38">
        <v>7</v>
      </c>
      <c r="D38">
        <v>1</v>
      </c>
      <c r="E38" t="str">
        <f t="shared" si="0"/>
        <v>1#Oliva Vladimír</v>
      </c>
    </row>
    <row r="39" spans="1:5" x14ac:dyDescent="0.45">
      <c r="A39">
        <v>3055</v>
      </c>
      <c r="B39" t="s">
        <v>37</v>
      </c>
      <c r="C39">
        <v>12</v>
      </c>
      <c r="D39">
        <v>2</v>
      </c>
      <c r="E39" t="str">
        <f t="shared" si="0"/>
        <v>2#Oliva Vladimír</v>
      </c>
    </row>
    <row r="40" spans="1:5" x14ac:dyDescent="0.45">
      <c r="A40">
        <v>3529</v>
      </c>
      <c r="B40" t="s">
        <v>102</v>
      </c>
      <c r="C40">
        <v>8.5</v>
      </c>
      <c r="D40">
        <v>1</v>
      </c>
      <c r="E40" t="str">
        <f t="shared" si="0"/>
        <v>1#Denemarek Jiří</v>
      </c>
    </row>
    <row r="41" spans="1:5" x14ac:dyDescent="0.45">
      <c r="A41">
        <v>3529</v>
      </c>
      <c r="B41" t="s">
        <v>102</v>
      </c>
      <c r="C41">
        <v>13</v>
      </c>
      <c r="D41">
        <v>2</v>
      </c>
      <c r="E41" t="str">
        <f t="shared" si="0"/>
        <v>2#Denemarek Jiří</v>
      </c>
    </row>
    <row r="42" spans="1:5" x14ac:dyDescent="0.45">
      <c r="A42">
        <v>2015</v>
      </c>
      <c r="B42" t="s">
        <v>208</v>
      </c>
      <c r="C42">
        <v>3</v>
      </c>
      <c r="D42">
        <v>1</v>
      </c>
      <c r="E42" t="str">
        <f t="shared" si="0"/>
        <v>1#Hanáček František</v>
      </c>
    </row>
    <row r="43" spans="1:5" x14ac:dyDescent="0.45">
      <c r="A43">
        <v>2015</v>
      </c>
      <c r="B43" t="s">
        <v>208</v>
      </c>
      <c r="C43">
        <v>2</v>
      </c>
      <c r="D43">
        <v>2</v>
      </c>
      <c r="E43" t="str">
        <f t="shared" si="0"/>
        <v>2#Hanáček František</v>
      </c>
    </row>
    <row r="44" spans="1:5" x14ac:dyDescent="0.45">
      <c r="A44">
        <v>3733</v>
      </c>
      <c r="B44" t="s">
        <v>84</v>
      </c>
      <c r="C44">
        <v>13</v>
      </c>
      <c r="D44">
        <v>1</v>
      </c>
      <c r="E44" t="str">
        <f t="shared" si="0"/>
        <v>1#Škrobánek Michal</v>
      </c>
    </row>
    <row r="45" spans="1:5" x14ac:dyDescent="0.45">
      <c r="A45">
        <v>3733</v>
      </c>
      <c r="B45" t="s">
        <v>84</v>
      </c>
      <c r="C45">
        <v>10</v>
      </c>
      <c r="D45">
        <v>2</v>
      </c>
      <c r="E45" t="str">
        <f t="shared" si="0"/>
        <v>2#Škrobánek Michal</v>
      </c>
    </row>
    <row r="46" spans="1:5" x14ac:dyDescent="0.45">
      <c r="A46">
        <v>3751</v>
      </c>
      <c r="B46" t="s">
        <v>85</v>
      </c>
      <c r="C46">
        <v>3</v>
      </c>
      <c r="D46">
        <v>1</v>
      </c>
      <c r="E46" t="str">
        <f t="shared" si="0"/>
        <v>1#Viktorin Tomáš</v>
      </c>
    </row>
    <row r="47" spans="1:5" x14ac:dyDescent="0.45">
      <c r="A47">
        <v>3751</v>
      </c>
      <c r="B47" t="s">
        <v>85</v>
      </c>
      <c r="C47">
        <v>8</v>
      </c>
      <c r="D47">
        <v>2</v>
      </c>
      <c r="E47" t="str">
        <f t="shared" si="0"/>
        <v>2#Viktorin Tomáš</v>
      </c>
    </row>
    <row r="48" spans="1:5" x14ac:dyDescent="0.45">
      <c r="A48">
        <v>3885</v>
      </c>
      <c r="B48" t="s">
        <v>89</v>
      </c>
      <c r="C48">
        <v>5</v>
      </c>
      <c r="D48">
        <v>1</v>
      </c>
      <c r="E48" t="str">
        <f t="shared" si="0"/>
        <v>1#Zeman Tomáš</v>
      </c>
    </row>
    <row r="49" spans="1:5" x14ac:dyDescent="0.45">
      <c r="A49">
        <v>3885</v>
      </c>
      <c r="B49" t="s">
        <v>89</v>
      </c>
      <c r="C49">
        <v>6</v>
      </c>
      <c r="D49">
        <v>2</v>
      </c>
      <c r="E49" t="str">
        <f t="shared" si="0"/>
        <v>2#Zeman Tomáš</v>
      </c>
    </row>
    <row r="50" spans="1:5" x14ac:dyDescent="0.45">
      <c r="A50">
        <v>3333</v>
      </c>
      <c r="B50" t="s">
        <v>40</v>
      </c>
      <c r="C50">
        <v>12</v>
      </c>
      <c r="D50">
        <v>1</v>
      </c>
      <c r="E50" t="str">
        <f t="shared" si="0"/>
        <v>1#Novák Zdeněk</v>
      </c>
    </row>
    <row r="51" spans="1:5" x14ac:dyDescent="0.45">
      <c r="A51">
        <v>3333</v>
      </c>
      <c r="B51" t="s">
        <v>40</v>
      </c>
      <c r="C51">
        <v>7</v>
      </c>
      <c r="D51">
        <v>2</v>
      </c>
      <c r="E51" t="str">
        <f t="shared" si="0"/>
        <v>2#Novák Zdeněk</v>
      </c>
    </row>
    <row r="52" spans="1:5" x14ac:dyDescent="0.45">
      <c r="A52">
        <v>3804</v>
      </c>
      <c r="B52" t="s">
        <v>74</v>
      </c>
      <c r="C52">
        <v>14</v>
      </c>
      <c r="D52">
        <v>1</v>
      </c>
      <c r="E52" t="str">
        <f t="shared" si="0"/>
        <v>1#Plzák Karel</v>
      </c>
    </row>
    <row r="53" spans="1:5" x14ac:dyDescent="0.45">
      <c r="A53">
        <v>3804</v>
      </c>
      <c r="B53" t="s">
        <v>74</v>
      </c>
      <c r="C53">
        <v>14</v>
      </c>
      <c r="D53">
        <v>2</v>
      </c>
      <c r="E53" t="str">
        <f t="shared" si="0"/>
        <v>2#Plzák Karel</v>
      </c>
    </row>
    <row r="54" spans="1:5" x14ac:dyDescent="0.45">
      <c r="A54">
        <v>2855</v>
      </c>
      <c r="B54" t="s">
        <v>42</v>
      </c>
      <c r="C54">
        <v>12</v>
      </c>
      <c r="D54">
        <v>1</v>
      </c>
      <c r="E54" t="str">
        <f t="shared" si="0"/>
        <v>1#Sigmund David</v>
      </c>
    </row>
    <row r="55" spans="1:5" x14ac:dyDescent="0.45">
      <c r="A55">
        <v>2855</v>
      </c>
      <c r="B55" t="s">
        <v>42</v>
      </c>
      <c r="C55">
        <v>11</v>
      </c>
      <c r="D55">
        <v>2</v>
      </c>
      <c r="E55" t="str">
        <f t="shared" si="0"/>
        <v>2#Sigmund David</v>
      </c>
    </row>
    <row r="56" spans="1:5" x14ac:dyDescent="0.45">
      <c r="A56">
        <v>2881</v>
      </c>
      <c r="B56" t="s">
        <v>117</v>
      </c>
      <c r="C56">
        <v>12</v>
      </c>
      <c r="D56">
        <v>1</v>
      </c>
      <c r="E56" t="str">
        <f t="shared" si="0"/>
        <v>1#Filák František</v>
      </c>
    </row>
    <row r="57" spans="1:5" x14ac:dyDescent="0.45">
      <c r="A57">
        <v>2881</v>
      </c>
      <c r="B57" t="s">
        <v>117</v>
      </c>
      <c r="C57">
        <v>9</v>
      </c>
      <c r="D57">
        <v>2</v>
      </c>
      <c r="E57" t="str">
        <f t="shared" si="0"/>
        <v>2#Filák František</v>
      </c>
    </row>
    <row r="58" spans="1:5" x14ac:dyDescent="0.45">
      <c r="A58">
        <v>2284</v>
      </c>
      <c r="B58" t="s">
        <v>128</v>
      </c>
      <c r="C58">
        <v>10</v>
      </c>
      <c r="D58">
        <v>1</v>
      </c>
      <c r="E58" t="str">
        <f t="shared" si="0"/>
        <v>1#Janečka Martin</v>
      </c>
    </row>
    <row r="59" spans="1:5" x14ac:dyDescent="0.45">
      <c r="A59">
        <v>2284</v>
      </c>
      <c r="B59" t="s">
        <v>128</v>
      </c>
      <c r="C59">
        <v>1</v>
      </c>
      <c r="D59">
        <v>2</v>
      </c>
      <c r="E59" t="str">
        <f t="shared" si="0"/>
        <v>2#Janečka Martin</v>
      </c>
    </row>
    <row r="60" spans="1:5" x14ac:dyDescent="0.45">
      <c r="A60">
        <v>2364</v>
      </c>
      <c r="B60" t="s">
        <v>100</v>
      </c>
      <c r="C60">
        <v>11</v>
      </c>
      <c r="D60">
        <v>1</v>
      </c>
      <c r="E60" t="str">
        <f t="shared" si="0"/>
        <v>1#Ruman Slavomír</v>
      </c>
    </row>
    <row r="61" spans="1:5" x14ac:dyDescent="0.45">
      <c r="A61">
        <v>2364</v>
      </c>
      <c r="B61" t="s">
        <v>100</v>
      </c>
      <c r="C61">
        <v>1</v>
      </c>
      <c r="D61">
        <v>2</v>
      </c>
      <c r="E61" t="str">
        <f t="shared" si="0"/>
        <v>2#Ruman Slavomír</v>
      </c>
    </row>
    <row r="62" spans="1:5" x14ac:dyDescent="0.45">
      <c r="A62">
        <v>4878</v>
      </c>
      <c r="B62" t="s">
        <v>140</v>
      </c>
      <c r="C62">
        <v>6</v>
      </c>
      <c r="D62">
        <v>1</v>
      </c>
      <c r="E62" t="str">
        <f t="shared" si="0"/>
        <v>1#Tichý Rudolf</v>
      </c>
    </row>
    <row r="63" spans="1:5" x14ac:dyDescent="0.45">
      <c r="A63">
        <v>4878</v>
      </c>
      <c r="B63" t="s">
        <v>140</v>
      </c>
      <c r="C63">
        <v>10</v>
      </c>
      <c r="D63">
        <v>2</v>
      </c>
      <c r="E63" t="str">
        <f t="shared" si="0"/>
        <v>2#Tichý Rudolf</v>
      </c>
    </row>
    <row r="64" spans="1:5" x14ac:dyDescent="0.45">
      <c r="A64">
        <v>3899</v>
      </c>
      <c r="B64" t="s">
        <v>118</v>
      </c>
      <c r="C64">
        <v>4</v>
      </c>
      <c r="D64">
        <v>1</v>
      </c>
      <c r="E64" t="str">
        <f t="shared" si="0"/>
        <v>1#Poskočil Petr</v>
      </c>
    </row>
    <row r="65" spans="1:5" x14ac:dyDescent="0.45">
      <c r="A65">
        <v>3899</v>
      </c>
      <c r="B65" t="s">
        <v>118</v>
      </c>
      <c r="C65">
        <v>6</v>
      </c>
      <c r="D65">
        <v>2</v>
      </c>
      <c r="E65" t="str">
        <f t="shared" si="0"/>
        <v>2#Poskočil Petr</v>
      </c>
    </row>
    <row r="66" spans="1:5" x14ac:dyDescent="0.45">
      <c r="A66">
        <v>2588</v>
      </c>
      <c r="B66" t="s">
        <v>23</v>
      </c>
      <c r="C66">
        <v>10</v>
      </c>
      <c r="D66">
        <v>1</v>
      </c>
      <c r="E66" t="str">
        <f t="shared" si="0"/>
        <v>1#Ludvík Jiří</v>
      </c>
    </row>
    <row r="67" spans="1:5" x14ac:dyDescent="0.45">
      <c r="A67">
        <v>2588</v>
      </c>
      <c r="B67" t="s">
        <v>23</v>
      </c>
      <c r="C67">
        <v>5</v>
      </c>
      <c r="D67">
        <v>2</v>
      </c>
      <c r="E67" t="str">
        <f t="shared" ref="E67:E130" si="1">CONCATENATE(D67,"#",B67)</f>
        <v>2#Ludvík Jiří</v>
      </c>
    </row>
    <row r="68" spans="1:5" x14ac:dyDescent="0.45">
      <c r="A68">
        <v>3281</v>
      </c>
      <c r="B68" t="s">
        <v>48</v>
      </c>
      <c r="C68">
        <v>10</v>
      </c>
      <c r="D68">
        <v>1</v>
      </c>
      <c r="E68" t="str">
        <f t="shared" si="1"/>
        <v>1#Párys Tomáš</v>
      </c>
    </row>
    <row r="69" spans="1:5" x14ac:dyDescent="0.45">
      <c r="A69">
        <v>3281</v>
      </c>
      <c r="B69" t="s">
        <v>48</v>
      </c>
      <c r="C69">
        <v>14</v>
      </c>
      <c r="D69">
        <v>2</v>
      </c>
      <c r="E69" t="str">
        <f t="shared" si="1"/>
        <v>2#Párys Tomáš</v>
      </c>
    </row>
    <row r="70" spans="1:5" x14ac:dyDescent="0.45">
      <c r="A70">
        <v>3287</v>
      </c>
      <c r="B70" t="s">
        <v>13</v>
      </c>
      <c r="C70">
        <v>14</v>
      </c>
      <c r="D70">
        <v>1</v>
      </c>
      <c r="E70" t="str">
        <f t="shared" si="1"/>
        <v>1#Prepsl Jan</v>
      </c>
    </row>
    <row r="71" spans="1:5" x14ac:dyDescent="0.45">
      <c r="A71">
        <v>3287</v>
      </c>
      <c r="B71" t="s">
        <v>13</v>
      </c>
      <c r="C71">
        <v>9</v>
      </c>
      <c r="D71">
        <v>2</v>
      </c>
      <c r="E71" t="str">
        <f t="shared" si="1"/>
        <v>2#Prepsl Jan</v>
      </c>
    </row>
    <row r="72" spans="1:5" x14ac:dyDescent="0.45">
      <c r="A72">
        <v>2263</v>
      </c>
      <c r="B72" t="s">
        <v>7</v>
      </c>
      <c r="C72">
        <v>2</v>
      </c>
      <c r="D72">
        <v>1</v>
      </c>
      <c r="E72" t="str">
        <f t="shared" si="1"/>
        <v>1#Kabourek Václav</v>
      </c>
    </row>
    <row r="73" spans="1:5" x14ac:dyDescent="0.45">
      <c r="A73">
        <v>2263</v>
      </c>
      <c r="B73" t="s">
        <v>7</v>
      </c>
      <c r="C73">
        <v>13</v>
      </c>
      <c r="D73">
        <v>2</v>
      </c>
      <c r="E73" t="str">
        <f t="shared" si="1"/>
        <v>2#Kabourek Václav</v>
      </c>
    </row>
    <row r="74" spans="1:5" x14ac:dyDescent="0.45">
      <c r="A74">
        <v>5356</v>
      </c>
      <c r="B74" t="s">
        <v>209</v>
      </c>
      <c r="C74">
        <v>5</v>
      </c>
      <c r="D74">
        <v>1</v>
      </c>
      <c r="E74" t="str">
        <f t="shared" si="1"/>
        <v>1#Černý Tomáš st.</v>
      </c>
    </row>
    <row r="75" spans="1:5" x14ac:dyDescent="0.45">
      <c r="A75">
        <v>5356</v>
      </c>
      <c r="B75" t="s">
        <v>209</v>
      </c>
      <c r="C75">
        <v>2</v>
      </c>
      <c r="D75">
        <v>2</v>
      </c>
      <c r="E75" t="str">
        <f t="shared" si="1"/>
        <v>2#Černý Tomáš st.</v>
      </c>
    </row>
    <row r="76" spans="1:5" x14ac:dyDescent="0.45">
      <c r="A76">
        <v>5532</v>
      </c>
      <c r="B76" t="s">
        <v>159</v>
      </c>
      <c r="C76">
        <v>4</v>
      </c>
      <c r="D76">
        <v>1</v>
      </c>
      <c r="E76" t="str">
        <f t="shared" si="1"/>
        <v>1#Černý Tomáš ml.</v>
      </c>
    </row>
    <row r="77" spans="1:5" x14ac:dyDescent="0.45">
      <c r="A77">
        <v>5532</v>
      </c>
      <c r="B77" t="s">
        <v>159</v>
      </c>
      <c r="C77">
        <v>5</v>
      </c>
      <c r="D77">
        <v>2</v>
      </c>
      <c r="E77" t="str">
        <f t="shared" si="1"/>
        <v>2#Černý Tomáš ml.</v>
      </c>
    </row>
    <row r="78" spans="1:5" x14ac:dyDescent="0.45">
      <c r="A78">
        <v>4098</v>
      </c>
      <c r="B78" t="s">
        <v>210</v>
      </c>
      <c r="C78">
        <v>5</v>
      </c>
      <c r="D78">
        <v>1</v>
      </c>
      <c r="E78" t="str">
        <f t="shared" si="1"/>
        <v>1#Zdeněk Špinar</v>
      </c>
    </row>
    <row r="79" spans="1:5" x14ac:dyDescent="0.45">
      <c r="A79">
        <v>4098</v>
      </c>
      <c r="B79" t="s">
        <v>210</v>
      </c>
      <c r="C79">
        <v>6</v>
      </c>
      <c r="D79">
        <v>2</v>
      </c>
      <c r="E79" t="str">
        <f t="shared" si="1"/>
        <v>2#Zdeněk Špinar</v>
      </c>
    </row>
    <row r="80" spans="1:5" x14ac:dyDescent="0.45">
      <c r="A80">
        <v>3834</v>
      </c>
      <c r="B80" t="s">
        <v>153</v>
      </c>
      <c r="C80">
        <v>9</v>
      </c>
      <c r="D80">
        <v>1</v>
      </c>
      <c r="E80" t="str">
        <f t="shared" si="1"/>
        <v>1#Koucký Miloslav</v>
      </c>
    </row>
    <row r="81" spans="1:5" x14ac:dyDescent="0.45">
      <c r="A81">
        <v>3834</v>
      </c>
      <c r="B81" t="s">
        <v>153</v>
      </c>
      <c r="C81">
        <v>12</v>
      </c>
      <c r="D81">
        <v>2</v>
      </c>
      <c r="E81" t="str">
        <f t="shared" si="1"/>
        <v>2#Koucký Miloslav</v>
      </c>
    </row>
    <row r="82" spans="1:5" x14ac:dyDescent="0.45">
      <c r="A82">
        <v>4332</v>
      </c>
      <c r="B82" t="s">
        <v>151</v>
      </c>
      <c r="C82">
        <v>2</v>
      </c>
      <c r="D82">
        <v>1</v>
      </c>
      <c r="E82" t="str">
        <f t="shared" si="1"/>
        <v>1#Stárek Jan</v>
      </c>
    </row>
    <row r="83" spans="1:5" x14ac:dyDescent="0.45">
      <c r="A83">
        <v>4332</v>
      </c>
      <c r="B83" t="s">
        <v>151</v>
      </c>
      <c r="C83">
        <v>7</v>
      </c>
      <c r="D83">
        <v>2</v>
      </c>
      <c r="E83" t="str">
        <f t="shared" si="1"/>
        <v>2#Stárek Jan</v>
      </c>
    </row>
    <row r="84" spans="1:5" x14ac:dyDescent="0.45">
      <c r="A84">
        <v>5382</v>
      </c>
      <c r="B84" t="s">
        <v>136</v>
      </c>
      <c r="C84">
        <v>6</v>
      </c>
      <c r="D84">
        <v>1</v>
      </c>
      <c r="E84" t="str">
        <f t="shared" si="1"/>
        <v>1#Tomšík Jan</v>
      </c>
    </row>
    <row r="85" spans="1:5" x14ac:dyDescent="0.45">
      <c r="A85">
        <v>5382</v>
      </c>
      <c r="B85" t="s">
        <v>136</v>
      </c>
      <c r="C85">
        <v>1</v>
      </c>
      <c r="D85">
        <v>2</v>
      </c>
      <c r="E85" t="str">
        <f t="shared" si="1"/>
        <v>2#Tomšík Jan</v>
      </c>
    </row>
    <row r="86" spans="1:5" x14ac:dyDescent="0.45">
      <c r="A86">
        <v>3052</v>
      </c>
      <c r="B86" t="s">
        <v>25</v>
      </c>
      <c r="C86">
        <v>1</v>
      </c>
      <c r="D86">
        <v>3</v>
      </c>
      <c r="E86" t="str">
        <f t="shared" si="1"/>
        <v>3#Černý Radek</v>
      </c>
    </row>
    <row r="87" spans="1:5" x14ac:dyDescent="0.45">
      <c r="A87">
        <v>3052</v>
      </c>
      <c r="B87" t="s">
        <v>25</v>
      </c>
      <c r="C87">
        <v>7</v>
      </c>
      <c r="D87">
        <v>4</v>
      </c>
      <c r="E87" t="str">
        <f t="shared" si="1"/>
        <v>4#Černý Radek</v>
      </c>
    </row>
    <row r="88" spans="1:5" x14ac:dyDescent="0.45">
      <c r="A88">
        <v>3467</v>
      </c>
      <c r="B88" t="s">
        <v>143</v>
      </c>
      <c r="C88">
        <v>3</v>
      </c>
      <c r="D88">
        <v>3</v>
      </c>
      <c r="E88" t="str">
        <f t="shared" si="1"/>
        <v>3#Maťák Martin</v>
      </c>
    </row>
    <row r="89" spans="1:5" x14ac:dyDescent="0.45">
      <c r="A89">
        <v>3467</v>
      </c>
      <c r="B89" t="s">
        <v>143</v>
      </c>
      <c r="C89">
        <v>1</v>
      </c>
      <c r="D89">
        <v>4</v>
      </c>
      <c r="E89" t="str">
        <f t="shared" si="1"/>
        <v>4#Maťák Martin</v>
      </c>
    </row>
    <row r="90" spans="1:5" x14ac:dyDescent="0.45">
      <c r="A90">
        <v>4241</v>
      </c>
      <c r="B90" t="s">
        <v>109</v>
      </c>
      <c r="C90">
        <v>3</v>
      </c>
      <c r="D90">
        <v>3</v>
      </c>
      <c r="E90" t="str">
        <f t="shared" si="1"/>
        <v>3#Zavřel Jan</v>
      </c>
    </row>
    <row r="91" spans="1:5" x14ac:dyDescent="0.45">
      <c r="A91">
        <v>4241</v>
      </c>
      <c r="B91" t="s">
        <v>109</v>
      </c>
      <c r="C91">
        <v>1</v>
      </c>
      <c r="D91">
        <v>4</v>
      </c>
      <c r="E91" t="str">
        <f t="shared" si="1"/>
        <v>4#Zavřel Jan</v>
      </c>
    </row>
    <row r="92" spans="1:5" x14ac:dyDescent="0.45">
      <c r="A92">
        <v>2881</v>
      </c>
      <c r="B92" t="s">
        <v>117</v>
      </c>
      <c r="C92">
        <v>7</v>
      </c>
      <c r="D92">
        <v>3</v>
      </c>
      <c r="E92" t="str">
        <f t="shared" si="1"/>
        <v>3#Filák František</v>
      </c>
    </row>
    <row r="93" spans="1:5" x14ac:dyDescent="0.45">
      <c r="A93">
        <v>2881</v>
      </c>
      <c r="B93" t="s">
        <v>117</v>
      </c>
      <c r="C93">
        <v>2</v>
      </c>
      <c r="D93">
        <v>4</v>
      </c>
      <c r="E93" t="str">
        <f t="shared" si="1"/>
        <v>4#Filák František</v>
      </c>
    </row>
    <row r="94" spans="1:5" x14ac:dyDescent="0.45">
      <c r="A94">
        <v>2284</v>
      </c>
      <c r="B94" t="s">
        <v>128</v>
      </c>
      <c r="C94">
        <v>1</v>
      </c>
      <c r="D94">
        <v>3</v>
      </c>
      <c r="E94" t="str">
        <f t="shared" si="1"/>
        <v>3#Janečka Martin</v>
      </c>
    </row>
    <row r="95" spans="1:5" x14ac:dyDescent="0.45">
      <c r="A95">
        <v>2284</v>
      </c>
      <c r="B95" t="s">
        <v>128</v>
      </c>
      <c r="C95">
        <v>3</v>
      </c>
      <c r="D95">
        <v>4</v>
      </c>
      <c r="E95" t="str">
        <f t="shared" si="1"/>
        <v>4#Janečka Martin</v>
      </c>
    </row>
    <row r="96" spans="1:5" x14ac:dyDescent="0.45">
      <c r="A96">
        <v>2364</v>
      </c>
      <c r="B96" t="s">
        <v>100</v>
      </c>
      <c r="C96">
        <v>9</v>
      </c>
      <c r="D96">
        <v>3</v>
      </c>
      <c r="E96" t="str">
        <f t="shared" si="1"/>
        <v>3#Ruman Slavomír</v>
      </c>
    </row>
    <row r="97" spans="1:5" x14ac:dyDescent="0.45">
      <c r="A97">
        <v>2364</v>
      </c>
      <c r="B97" t="s">
        <v>100</v>
      </c>
      <c r="C97">
        <v>6</v>
      </c>
      <c r="D97">
        <v>4</v>
      </c>
      <c r="E97" t="str">
        <f t="shared" si="1"/>
        <v>4#Ruman Slavomír</v>
      </c>
    </row>
    <row r="98" spans="1:5" x14ac:dyDescent="0.45">
      <c r="A98">
        <v>4332</v>
      </c>
      <c r="B98" t="s">
        <v>151</v>
      </c>
      <c r="C98">
        <v>2</v>
      </c>
      <c r="D98">
        <v>3</v>
      </c>
      <c r="E98" t="str">
        <f t="shared" si="1"/>
        <v>3#Stárek Jan</v>
      </c>
    </row>
    <row r="99" spans="1:5" x14ac:dyDescent="0.45">
      <c r="A99">
        <v>4332</v>
      </c>
      <c r="B99" t="s">
        <v>151</v>
      </c>
      <c r="C99">
        <v>2</v>
      </c>
      <c r="D99">
        <v>4</v>
      </c>
      <c r="E99" t="str">
        <f t="shared" si="1"/>
        <v>4#Stárek Jan</v>
      </c>
    </row>
    <row r="100" spans="1:5" x14ac:dyDescent="0.45">
      <c r="A100">
        <v>5382</v>
      </c>
      <c r="B100" t="s">
        <v>136</v>
      </c>
      <c r="C100">
        <v>4</v>
      </c>
      <c r="D100">
        <v>3</v>
      </c>
      <c r="E100" t="str">
        <f t="shared" si="1"/>
        <v>3#Tomšík Jan</v>
      </c>
    </row>
    <row r="101" spans="1:5" x14ac:dyDescent="0.45">
      <c r="A101">
        <v>5382</v>
      </c>
      <c r="B101" t="s">
        <v>136</v>
      </c>
      <c r="C101">
        <v>1</v>
      </c>
      <c r="D101">
        <v>4</v>
      </c>
      <c r="E101" t="str">
        <f t="shared" si="1"/>
        <v>4#Tomšík Jan</v>
      </c>
    </row>
    <row r="102" spans="1:5" x14ac:dyDescent="0.45">
      <c r="A102">
        <v>3834</v>
      </c>
      <c r="B102" t="s">
        <v>153</v>
      </c>
      <c r="C102">
        <v>13</v>
      </c>
      <c r="D102">
        <v>3</v>
      </c>
      <c r="E102" t="str">
        <f t="shared" si="1"/>
        <v>3#Koucký Miloslav</v>
      </c>
    </row>
    <row r="103" spans="1:5" x14ac:dyDescent="0.45">
      <c r="A103">
        <v>3834</v>
      </c>
      <c r="B103" t="s">
        <v>153</v>
      </c>
      <c r="C103">
        <v>10</v>
      </c>
      <c r="D103">
        <v>4</v>
      </c>
      <c r="E103" t="str">
        <f t="shared" si="1"/>
        <v>4#Koucký Miloslav</v>
      </c>
    </row>
    <row r="104" spans="1:5" x14ac:dyDescent="0.45">
      <c r="A104">
        <v>3733</v>
      </c>
      <c r="B104" t="s">
        <v>84</v>
      </c>
      <c r="C104">
        <v>1</v>
      </c>
      <c r="D104">
        <v>3</v>
      </c>
      <c r="E104" t="str">
        <f t="shared" si="1"/>
        <v>3#Škrobánek Michal</v>
      </c>
    </row>
    <row r="105" spans="1:5" x14ac:dyDescent="0.45">
      <c r="A105">
        <v>3733</v>
      </c>
      <c r="B105" t="s">
        <v>84</v>
      </c>
      <c r="C105">
        <v>3</v>
      </c>
      <c r="D105">
        <v>4</v>
      </c>
      <c r="E105" t="str">
        <f t="shared" si="1"/>
        <v>4#Škrobánek Michal</v>
      </c>
    </row>
    <row r="106" spans="1:5" x14ac:dyDescent="0.45">
      <c r="A106">
        <v>3751</v>
      </c>
      <c r="B106" t="s">
        <v>85</v>
      </c>
      <c r="C106">
        <v>6</v>
      </c>
      <c r="D106">
        <v>3</v>
      </c>
      <c r="E106" t="str">
        <f t="shared" si="1"/>
        <v>3#Viktorin Tomáš</v>
      </c>
    </row>
    <row r="107" spans="1:5" x14ac:dyDescent="0.45">
      <c r="A107">
        <v>3751</v>
      </c>
      <c r="B107" t="s">
        <v>85</v>
      </c>
      <c r="C107">
        <v>4</v>
      </c>
      <c r="D107">
        <v>4</v>
      </c>
      <c r="E107" t="str">
        <f t="shared" si="1"/>
        <v>4#Viktorin Tomáš</v>
      </c>
    </row>
    <row r="108" spans="1:5" x14ac:dyDescent="0.45">
      <c r="A108">
        <v>3885</v>
      </c>
      <c r="B108" t="s">
        <v>89</v>
      </c>
      <c r="C108">
        <v>10</v>
      </c>
      <c r="D108">
        <v>3</v>
      </c>
      <c r="E108" t="str">
        <f t="shared" si="1"/>
        <v>3#Zeman Tomáš</v>
      </c>
    </row>
    <row r="109" spans="1:5" x14ac:dyDescent="0.45">
      <c r="A109">
        <v>3885</v>
      </c>
      <c r="B109" t="s">
        <v>89</v>
      </c>
      <c r="C109">
        <v>11</v>
      </c>
      <c r="D109">
        <v>4</v>
      </c>
      <c r="E109" t="str">
        <f t="shared" si="1"/>
        <v>4#Zeman Tomáš</v>
      </c>
    </row>
    <row r="110" spans="1:5" x14ac:dyDescent="0.45">
      <c r="A110">
        <v>4251</v>
      </c>
      <c r="B110" t="s">
        <v>108</v>
      </c>
      <c r="C110">
        <v>5</v>
      </c>
      <c r="D110">
        <v>3</v>
      </c>
      <c r="E110" t="str">
        <f t="shared" si="1"/>
        <v>3#Holčák Radek</v>
      </c>
    </row>
    <row r="111" spans="1:5" x14ac:dyDescent="0.45">
      <c r="A111">
        <v>4251</v>
      </c>
      <c r="B111" t="s">
        <v>108</v>
      </c>
      <c r="C111">
        <v>13</v>
      </c>
      <c r="D111">
        <v>4</v>
      </c>
      <c r="E111" t="str">
        <f t="shared" si="1"/>
        <v>4#Holčák Radek</v>
      </c>
    </row>
    <row r="112" spans="1:5" x14ac:dyDescent="0.45">
      <c r="A112">
        <v>3677</v>
      </c>
      <c r="B112" t="s">
        <v>41</v>
      </c>
      <c r="C112">
        <v>2</v>
      </c>
      <c r="D112">
        <v>3</v>
      </c>
      <c r="E112" t="str">
        <f t="shared" si="1"/>
        <v>3#Peterka Jaroslav</v>
      </c>
    </row>
    <row r="113" spans="1:5" x14ac:dyDescent="0.45">
      <c r="A113">
        <v>3677</v>
      </c>
      <c r="B113" t="s">
        <v>41</v>
      </c>
      <c r="C113">
        <v>8</v>
      </c>
      <c r="D113">
        <v>4</v>
      </c>
      <c r="E113" t="str">
        <f t="shared" si="1"/>
        <v>4#Peterka Jaroslav</v>
      </c>
    </row>
    <row r="114" spans="1:5" x14ac:dyDescent="0.45">
      <c r="A114">
        <v>3042</v>
      </c>
      <c r="B114" t="s">
        <v>38</v>
      </c>
      <c r="C114">
        <v>5</v>
      </c>
      <c r="D114">
        <v>3</v>
      </c>
      <c r="E114" t="str">
        <f t="shared" si="1"/>
        <v>3#Hájek Ondřej</v>
      </c>
    </row>
    <row r="115" spans="1:5" x14ac:dyDescent="0.45">
      <c r="A115">
        <v>3042</v>
      </c>
      <c r="B115" t="s">
        <v>38</v>
      </c>
      <c r="C115">
        <v>4</v>
      </c>
      <c r="D115">
        <v>4</v>
      </c>
      <c r="E115" t="str">
        <f t="shared" si="1"/>
        <v>4#Hájek Ondřej</v>
      </c>
    </row>
    <row r="116" spans="1:5" x14ac:dyDescent="0.45">
      <c r="A116">
        <v>3287</v>
      </c>
      <c r="B116" t="s">
        <v>13</v>
      </c>
      <c r="C116">
        <v>3</v>
      </c>
      <c r="D116">
        <v>3</v>
      </c>
      <c r="E116" t="str">
        <f t="shared" si="1"/>
        <v>3#Prepsl Jan</v>
      </c>
    </row>
    <row r="117" spans="1:5" x14ac:dyDescent="0.45">
      <c r="A117">
        <v>3287</v>
      </c>
      <c r="B117" t="s">
        <v>13</v>
      </c>
      <c r="C117">
        <v>8</v>
      </c>
      <c r="D117">
        <v>4</v>
      </c>
      <c r="E117" t="str">
        <f t="shared" si="1"/>
        <v>4#Prepsl Jan</v>
      </c>
    </row>
    <row r="118" spans="1:5" x14ac:dyDescent="0.45">
      <c r="A118">
        <v>2259</v>
      </c>
      <c r="B118" t="s">
        <v>6</v>
      </c>
      <c r="C118">
        <v>11</v>
      </c>
      <c r="D118">
        <v>3</v>
      </c>
      <c r="E118" t="str">
        <f t="shared" si="1"/>
        <v>3#Bromovský Petr</v>
      </c>
    </row>
    <row r="119" spans="1:5" x14ac:dyDescent="0.45">
      <c r="A119">
        <v>2259</v>
      </c>
      <c r="B119" t="s">
        <v>6</v>
      </c>
      <c r="C119">
        <v>9</v>
      </c>
      <c r="D119">
        <v>4</v>
      </c>
      <c r="E119" t="str">
        <f t="shared" si="1"/>
        <v>4#Bromovský Petr</v>
      </c>
    </row>
    <row r="120" spans="1:5" x14ac:dyDescent="0.45">
      <c r="A120">
        <v>2263</v>
      </c>
      <c r="B120" t="s">
        <v>7</v>
      </c>
      <c r="C120">
        <v>11</v>
      </c>
      <c r="D120">
        <v>3</v>
      </c>
      <c r="E120" t="str">
        <f t="shared" si="1"/>
        <v>3#Kabourek Václav</v>
      </c>
    </row>
    <row r="121" spans="1:5" x14ac:dyDescent="0.45">
      <c r="A121">
        <v>2263</v>
      </c>
      <c r="B121" t="s">
        <v>7</v>
      </c>
      <c r="C121">
        <v>5</v>
      </c>
      <c r="D121">
        <v>4</v>
      </c>
      <c r="E121" t="str">
        <f t="shared" si="1"/>
        <v>4#Kabourek Václav</v>
      </c>
    </row>
    <row r="122" spans="1:5" x14ac:dyDescent="0.45">
      <c r="A122">
        <v>3055</v>
      </c>
      <c r="B122" t="s">
        <v>37</v>
      </c>
      <c r="C122">
        <v>5</v>
      </c>
      <c r="D122">
        <v>3</v>
      </c>
      <c r="E122" t="str">
        <f t="shared" si="1"/>
        <v>3#Oliva Vladimír</v>
      </c>
    </row>
    <row r="123" spans="1:5" x14ac:dyDescent="0.45">
      <c r="A123">
        <v>3055</v>
      </c>
      <c r="B123" t="s">
        <v>37</v>
      </c>
      <c r="C123">
        <v>13</v>
      </c>
      <c r="D123">
        <v>4</v>
      </c>
      <c r="E123" t="str">
        <f t="shared" si="1"/>
        <v>4#Oliva Vladimír</v>
      </c>
    </row>
    <row r="124" spans="1:5" x14ac:dyDescent="0.45">
      <c r="A124">
        <v>3373</v>
      </c>
      <c r="B124" t="s">
        <v>36</v>
      </c>
      <c r="C124">
        <v>8</v>
      </c>
      <c r="D124">
        <v>3</v>
      </c>
      <c r="E124" t="str">
        <f t="shared" si="1"/>
        <v>3#Kunst Antonín</v>
      </c>
    </row>
    <row r="125" spans="1:5" x14ac:dyDescent="0.45">
      <c r="A125">
        <v>3373</v>
      </c>
      <c r="B125" t="s">
        <v>36</v>
      </c>
      <c r="C125">
        <v>5</v>
      </c>
      <c r="D125">
        <v>4</v>
      </c>
      <c r="E125" t="str">
        <f t="shared" si="1"/>
        <v>4#Kunst Antonín</v>
      </c>
    </row>
    <row r="126" spans="1:5" x14ac:dyDescent="0.45">
      <c r="A126">
        <v>5791</v>
      </c>
      <c r="B126" t="s">
        <v>196</v>
      </c>
      <c r="C126">
        <v>7</v>
      </c>
      <c r="D126">
        <v>3</v>
      </c>
      <c r="E126" t="str">
        <f t="shared" si="1"/>
        <v>3#Ondráček Petr</v>
      </c>
    </row>
    <row r="127" spans="1:5" x14ac:dyDescent="0.45">
      <c r="A127">
        <v>5791</v>
      </c>
      <c r="B127" t="s">
        <v>196</v>
      </c>
      <c r="C127">
        <v>10</v>
      </c>
      <c r="D127">
        <v>4</v>
      </c>
      <c r="E127" t="str">
        <f t="shared" si="1"/>
        <v>4#Ondráček Petr</v>
      </c>
    </row>
    <row r="128" spans="1:5" x14ac:dyDescent="0.45">
      <c r="A128">
        <v>4073</v>
      </c>
      <c r="B128" t="s">
        <v>12</v>
      </c>
      <c r="C128">
        <v>10</v>
      </c>
      <c r="D128">
        <v>3</v>
      </c>
      <c r="E128" t="str">
        <f t="shared" si="1"/>
        <v>3#Velebný Pavel</v>
      </c>
    </row>
    <row r="129" spans="1:5" x14ac:dyDescent="0.45">
      <c r="A129">
        <v>4073</v>
      </c>
      <c r="B129" t="s">
        <v>12</v>
      </c>
      <c r="C129">
        <v>12</v>
      </c>
      <c r="D129">
        <v>4</v>
      </c>
      <c r="E129" t="str">
        <f t="shared" si="1"/>
        <v>4#Velebný Pavel</v>
      </c>
    </row>
    <row r="130" spans="1:5" x14ac:dyDescent="0.45">
      <c r="A130">
        <v>3380</v>
      </c>
      <c r="B130" t="s">
        <v>171</v>
      </c>
      <c r="C130">
        <v>4</v>
      </c>
      <c r="D130">
        <v>3</v>
      </c>
      <c r="E130" t="str">
        <f t="shared" si="1"/>
        <v>3#Šetina Michal</v>
      </c>
    </row>
    <row r="131" spans="1:5" x14ac:dyDescent="0.45">
      <c r="A131">
        <v>3380</v>
      </c>
      <c r="B131" t="s">
        <v>171</v>
      </c>
      <c r="C131">
        <v>8</v>
      </c>
      <c r="D131">
        <v>4</v>
      </c>
      <c r="E131" t="str">
        <f t="shared" ref="E131:E194" si="2">CONCATENATE(D131,"#",B131)</f>
        <v>4#Šetina Michal</v>
      </c>
    </row>
    <row r="132" spans="1:5" x14ac:dyDescent="0.45">
      <c r="A132">
        <v>3379</v>
      </c>
      <c r="B132" t="s">
        <v>10</v>
      </c>
      <c r="C132">
        <v>2</v>
      </c>
      <c r="D132">
        <v>3</v>
      </c>
      <c r="E132" t="str">
        <f t="shared" si="2"/>
        <v>3#Kameník Jaroslav</v>
      </c>
    </row>
    <row r="133" spans="1:5" x14ac:dyDescent="0.45">
      <c r="A133">
        <v>3379</v>
      </c>
      <c r="B133" t="s">
        <v>10</v>
      </c>
      <c r="C133">
        <v>14</v>
      </c>
      <c r="D133">
        <v>4</v>
      </c>
      <c r="E133" t="str">
        <f t="shared" si="2"/>
        <v>4#Kameník Jaroslav</v>
      </c>
    </row>
    <row r="134" spans="1:5" x14ac:dyDescent="0.45">
      <c r="A134">
        <v>2299</v>
      </c>
      <c r="B134" t="s">
        <v>20</v>
      </c>
      <c r="C134">
        <v>12</v>
      </c>
      <c r="D134">
        <v>3</v>
      </c>
      <c r="E134" t="str">
        <f t="shared" si="2"/>
        <v>3#Štěpnička Radek</v>
      </c>
    </row>
    <row r="135" spans="1:5" x14ac:dyDescent="0.45">
      <c r="A135">
        <v>2299</v>
      </c>
      <c r="B135" t="s">
        <v>20</v>
      </c>
      <c r="C135">
        <v>7</v>
      </c>
      <c r="D135">
        <v>4</v>
      </c>
      <c r="E135" t="str">
        <f t="shared" si="2"/>
        <v>4#Štěpnička Radek</v>
      </c>
    </row>
    <row r="136" spans="1:5" x14ac:dyDescent="0.45">
      <c r="A136">
        <v>2298</v>
      </c>
      <c r="B136" t="s">
        <v>144</v>
      </c>
      <c r="C136">
        <v>4</v>
      </c>
      <c r="D136">
        <v>3</v>
      </c>
      <c r="E136" t="str">
        <f t="shared" si="2"/>
        <v>3#Štěpnička Milan</v>
      </c>
    </row>
    <row r="137" spans="1:5" x14ac:dyDescent="0.45">
      <c r="A137">
        <v>2298</v>
      </c>
      <c r="B137" t="s">
        <v>144</v>
      </c>
      <c r="C137">
        <v>14</v>
      </c>
      <c r="D137">
        <v>4</v>
      </c>
      <c r="E137" t="str">
        <f t="shared" si="2"/>
        <v>4#Štěpnička Milan</v>
      </c>
    </row>
    <row r="138" spans="1:5" x14ac:dyDescent="0.45">
      <c r="A138">
        <v>2539</v>
      </c>
      <c r="B138" t="s">
        <v>11</v>
      </c>
      <c r="C138">
        <v>6</v>
      </c>
      <c r="D138">
        <v>3</v>
      </c>
      <c r="E138" t="str">
        <f t="shared" si="2"/>
        <v>3#Štěpnička Martin</v>
      </c>
    </row>
    <row r="139" spans="1:5" x14ac:dyDescent="0.45">
      <c r="A139">
        <v>2539</v>
      </c>
      <c r="B139" t="s">
        <v>11</v>
      </c>
      <c r="C139">
        <v>7</v>
      </c>
      <c r="D139">
        <v>4</v>
      </c>
      <c r="E139" t="str">
        <f t="shared" si="2"/>
        <v>4#Štěpnička Martin</v>
      </c>
    </row>
    <row r="140" spans="1:5" x14ac:dyDescent="0.45">
      <c r="A140">
        <v>3752</v>
      </c>
      <c r="B140" t="s">
        <v>122</v>
      </c>
      <c r="C140">
        <v>11</v>
      </c>
      <c r="D140">
        <v>3</v>
      </c>
      <c r="E140" t="str">
        <f t="shared" si="2"/>
        <v>3#Kovařík Radovan</v>
      </c>
    </row>
    <row r="141" spans="1:5" x14ac:dyDescent="0.45">
      <c r="A141">
        <v>3715</v>
      </c>
      <c r="B141" t="s">
        <v>82</v>
      </c>
      <c r="C141">
        <v>14</v>
      </c>
      <c r="D141">
        <v>4</v>
      </c>
      <c r="E141" t="str">
        <f t="shared" si="2"/>
        <v>4#Kortiš Ladislav</v>
      </c>
    </row>
    <row r="142" spans="1:5" x14ac:dyDescent="0.45">
      <c r="A142">
        <v>96</v>
      </c>
      <c r="B142" t="s">
        <v>146</v>
      </c>
      <c r="C142">
        <v>8</v>
      </c>
      <c r="D142">
        <v>3</v>
      </c>
      <c r="E142" t="str">
        <f t="shared" si="2"/>
        <v>3#Konopásek Josef</v>
      </c>
    </row>
    <row r="143" spans="1:5" x14ac:dyDescent="0.45">
      <c r="A143">
        <v>96</v>
      </c>
      <c r="B143" t="s">
        <v>146</v>
      </c>
      <c r="C143">
        <v>2</v>
      </c>
      <c r="D143">
        <v>4</v>
      </c>
      <c r="E143" t="str">
        <f t="shared" si="2"/>
        <v>4#Konopásek Josef</v>
      </c>
    </row>
    <row r="144" spans="1:5" x14ac:dyDescent="0.45">
      <c r="A144">
        <v>1730</v>
      </c>
      <c r="B144" t="s">
        <v>5</v>
      </c>
      <c r="C144">
        <v>10</v>
      </c>
      <c r="D144">
        <v>3</v>
      </c>
      <c r="E144" t="str">
        <f t="shared" si="2"/>
        <v>3#Vitásek Jiří</v>
      </c>
    </row>
    <row r="145" spans="1:5" x14ac:dyDescent="0.45">
      <c r="A145">
        <v>1730</v>
      </c>
      <c r="B145" t="s">
        <v>5</v>
      </c>
      <c r="C145">
        <v>6</v>
      </c>
      <c r="D145">
        <v>4</v>
      </c>
      <c r="E145" t="str">
        <f t="shared" si="2"/>
        <v>4#Vitásek Jiří</v>
      </c>
    </row>
    <row r="146" spans="1:5" x14ac:dyDescent="0.45">
      <c r="A146">
        <v>2855</v>
      </c>
      <c r="B146" t="s">
        <v>42</v>
      </c>
      <c r="C146">
        <v>8</v>
      </c>
      <c r="D146">
        <v>3</v>
      </c>
      <c r="E146" t="str">
        <f t="shared" si="2"/>
        <v>3#Sigmund David</v>
      </c>
    </row>
    <row r="147" spans="1:5" x14ac:dyDescent="0.45">
      <c r="A147">
        <v>2855</v>
      </c>
      <c r="B147" t="s">
        <v>42</v>
      </c>
      <c r="C147">
        <v>3</v>
      </c>
      <c r="D147">
        <v>4</v>
      </c>
      <c r="E147" t="str">
        <f t="shared" si="2"/>
        <v>4#Sigmund David</v>
      </c>
    </row>
    <row r="148" spans="1:5" x14ac:dyDescent="0.45">
      <c r="A148">
        <v>3333</v>
      </c>
      <c r="B148" t="s">
        <v>40</v>
      </c>
      <c r="C148">
        <v>14</v>
      </c>
      <c r="D148">
        <v>3</v>
      </c>
      <c r="E148" t="str">
        <f t="shared" si="2"/>
        <v>3#Novák Zdeněk</v>
      </c>
    </row>
    <row r="149" spans="1:5" x14ac:dyDescent="0.45">
      <c r="A149">
        <v>3333</v>
      </c>
      <c r="B149" t="s">
        <v>40</v>
      </c>
      <c r="C149">
        <v>12</v>
      </c>
      <c r="D149">
        <v>4</v>
      </c>
      <c r="E149" t="str">
        <f t="shared" si="2"/>
        <v>4#Novák Zdeněk</v>
      </c>
    </row>
    <row r="150" spans="1:5" x14ac:dyDescent="0.45">
      <c r="A150">
        <v>4303</v>
      </c>
      <c r="B150" t="s">
        <v>145</v>
      </c>
      <c r="C150">
        <v>9</v>
      </c>
      <c r="D150">
        <v>3</v>
      </c>
      <c r="E150" t="str">
        <f t="shared" si="2"/>
        <v>3#Polívka Stanislav</v>
      </c>
    </row>
    <row r="151" spans="1:5" x14ac:dyDescent="0.45">
      <c r="A151">
        <v>4303</v>
      </c>
      <c r="B151" t="s">
        <v>145</v>
      </c>
      <c r="C151">
        <v>6</v>
      </c>
      <c r="D151">
        <v>4</v>
      </c>
      <c r="E151" t="str">
        <f t="shared" si="2"/>
        <v>4#Polívka Stanislav</v>
      </c>
    </row>
    <row r="152" spans="1:5" x14ac:dyDescent="0.45">
      <c r="A152">
        <v>4098</v>
      </c>
      <c r="B152" t="s">
        <v>210</v>
      </c>
      <c r="C152">
        <v>14</v>
      </c>
      <c r="D152">
        <v>3</v>
      </c>
      <c r="E152" t="str">
        <f t="shared" si="2"/>
        <v>3#Zdeněk Špinar</v>
      </c>
    </row>
    <row r="153" spans="1:5" x14ac:dyDescent="0.45">
      <c r="A153">
        <v>4098</v>
      </c>
      <c r="B153" t="s">
        <v>210</v>
      </c>
      <c r="C153">
        <v>5</v>
      </c>
      <c r="D153">
        <v>4</v>
      </c>
      <c r="E153" t="str">
        <f t="shared" si="2"/>
        <v>4#Zdeněk Špinar</v>
      </c>
    </row>
    <row r="154" spans="1:5" x14ac:dyDescent="0.45">
      <c r="A154">
        <v>5532</v>
      </c>
      <c r="B154" t="s">
        <v>159</v>
      </c>
      <c r="C154">
        <v>14</v>
      </c>
      <c r="D154">
        <v>3</v>
      </c>
      <c r="E154" t="str">
        <f t="shared" si="2"/>
        <v>3#Černý Tomáš ml.</v>
      </c>
    </row>
    <row r="155" spans="1:5" x14ac:dyDescent="0.45">
      <c r="A155">
        <v>5532</v>
      </c>
      <c r="B155" t="s">
        <v>159</v>
      </c>
      <c r="C155">
        <v>10</v>
      </c>
      <c r="D155">
        <v>4</v>
      </c>
      <c r="E155" t="str">
        <f t="shared" si="2"/>
        <v>4#Černý Tomáš ml.</v>
      </c>
    </row>
    <row r="156" spans="1:5" x14ac:dyDescent="0.45">
      <c r="A156">
        <v>5356</v>
      </c>
      <c r="B156" t="s">
        <v>209</v>
      </c>
      <c r="C156">
        <v>7</v>
      </c>
      <c r="D156">
        <v>3</v>
      </c>
      <c r="E156" t="str">
        <f t="shared" si="2"/>
        <v>3#Černý Tomáš st.</v>
      </c>
    </row>
    <row r="157" spans="1:5" x14ac:dyDescent="0.45">
      <c r="A157">
        <v>5356</v>
      </c>
      <c r="B157" t="s">
        <v>209</v>
      </c>
      <c r="C157">
        <v>9</v>
      </c>
      <c r="D157">
        <v>4</v>
      </c>
      <c r="E157" t="str">
        <f t="shared" si="2"/>
        <v>4#Černý Tomáš st.</v>
      </c>
    </row>
    <row r="158" spans="1:5" x14ac:dyDescent="0.45">
      <c r="A158">
        <v>3216</v>
      </c>
      <c r="B158" t="s">
        <v>27</v>
      </c>
      <c r="C158">
        <v>12</v>
      </c>
      <c r="D158">
        <v>3</v>
      </c>
      <c r="E158" t="str">
        <f t="shared" si="2"/>
        <v>3#Přidal Petr</v>
      </c>
    </row>
    <row r="159" spans="1:5" x14ac:dyDescent="0.45">
      <c r="A159">
        <v>3216</v>
      </c>
      <c r="B159" t="s">
        <v>27</v>
      </c>
      <c r="C159">
        <v>12</v>
      </c>
      <c r="D159">
        <v>4</v>
      </c>
      <c r="E159" t="str">
        <f t="shared" si="2"/>
        <v>4#Přidal Petr</v>
      </c>
    </row>
    <row r="160" spans="1:5" x14ac:dyDescent="0.45">
      <c r="A160">
        <v>2304</v>
      </c>
      <c r="B160" t="s">
        <v>16</v>
      </c>
      <c r="C160">
        <v>9</v>
      </c>
      <c r="D160">
        <v>3</v>
      </c>
      <c r="E160" t="str">
        <f t="shared" si="2"/>
        <v>3#Hrabal Vladimír</v>
      </c>
    </row>
    <row r="161" spans="1:5" x14ac:dyDescent="0.45">
      <c r="A161">
        <v>2304</v>
      </c>
      <c r="B161" t="s">
        <v>16</v>
      </c>
      <c r="C161">
        <v>11</v>
      </c>
      <c r="D161">
        <v>4</v>
      </c>
      <c r="E161" t="str">
        <f t="shared" si="2"/>
        <v>4#Hrabal Vladimír</v>
      </c>
    </row>
    <row r="162" spans="1:5" x14ac:dyDescent="0.45">
      <c r="A162">
        <v>3054</v>
      </c>
      <c r="B162" t="s">
        <v>30</v>
      </c>
      <c r="C162">
        <v>12</v>
      </c>
      <c r="D162">
        <v>3</v>
      </c>
      <c r="E162" t="str">
        <f t="shared" si="2"/>
        <v>3#Šabata Jakub</v>
      </c>
    </row>
    <row r="163" spans="1:5" x14ac:dyDescent="0.45">
      <c r="A163">
        <v>3054</v>
      </c>
      <c r="B163" t="s">
        <v>30</v>
      </c>
      <c r="C163">
        <v>4</v>
      </c>
      <c r="D163">
        <v>4</v>
      </c>
      <c r="E163" t="str">
        <f t="shared" si="2"/>
        <v>4#Šabata Jakub</v>
      </c>
    </row>
    <row r="164" spans="1:5" x14ac:dyDescent="0.45">
      <c r="A164">
        <v>2373</v>
      </c>
      <c r="B164" t="s">
        <v>14</v>
      </c>
      <c r="C164">
        <v>13</v>
      </c>
      <c r="D164">
        <v>3</v>
      </c>
      <c r="E164" t="str">
        <f t="shared" si="2"/>
        <v>3#Havlíček Petr</v>
      </c>
    </row>
    <row r="165" spans="1:5" x14ac:dyDescent="0.45">
      <c r="A165">
        <v>4878</v>
      </c>
      <c r="B165" t="s">
        <v>140</v>
      </c>
      <c r="C165">
        <v>13</v>
      </c>
      <c r="D165">
        <v>4</v>
      </c>
      <c r="E165" t="str">
        <f t="shared" si="2"/>
        <v>4#Tichý Rudolf</v>
      </c>
    </row>
    <row r="166" spans="1:5" x14ac:dyDescent="0.45">
      <c r="A166">
        <v>3899</v>
      </c>
      <c r="B166" t="s">
        <v>118</v>
      </c>
      <c r="C166">
        <v>13</v>
      </c>
      <c r="D166">
        <v>3</v>
      </c>
      <c r="E166" t="str">
        <f t="shared" si="2"/>
        <v>3#Poskočil Petr</v>
      </c>
    </row>
    <row r="167" spans="1:5" x14ac:dyDescent="0.45">
      <c r="A167">
        <v>3899</v>
      </c>
      <c r="B167" t="s">
        <v>118</v>
      </c>
      <c r="C167">
        <v>11</v>
      </c>
      <c r="D167">
        <v>4</v>
      </c>
      <c r="E167" t="str">
        <f t="shared" si="2"/>
        <v>4#Poskočil Petr</v>
      </c>
    </row>
    <row r="168" spans="1:5" x14ac:dyDescent="0.45">
      <c r="A168">
        <v>2588</v>
      </c>
      <c r="B168" t="s">
        <v>23</v>
      </c>
      <c r="C168">
        <v>6</v>
      </c>
      <c r="D168">
        <v>3</v>
      </c>
      <c r="E168" t="str">
        <f t="shared" si="2"/>
        <v>3#Ludvík Jiří</v>
      </c>
    </row>
    <row r="169" spans="1:5" x14ac:dyDescent="0.45">
      <c r="A169">
        <v>2588</v>
      </c>
      <c r="B169" t="s">
        <v>23</v>
      </c>
      <c r="C169">
        <v>9</v>
      </c>
      <c r="D169">
        <v>4</v>
      </c>
      <c r="E169" t="str">
        <f t="shared" si="2"/>
        <v>4#Ludvík Jiří</v>
      </c>
    </row>
    <row r="170" spans="1:5" x14ac:dyDescent="0.45">
      <c r="A170">
        <v>3834</v>
      </c>
      <c r="B170" t="s">
        <v>153</v>
      </c>
      <c r="C170">
        <v>6</v>
      </c>
      <c r="D170">
        <v>5</v>
      </c>
      <c r="E170" t="str">
        <f t="shared" si="2"/>
        <v>5#Koucký Miloslav</v>
      </c>
    </row>
    <row r="171" spans="1:5" x14ac:dyDescent="0.45">
      <c r="A171">
        <v>3834</v>
      </c>
      <c r="B171" t="s">
        <v>153</v>
      </c>
      <c r="C171">
        <v>1</v>
      </c>
      <c r="D171">
        <v>6</v>
      </c>
      <c r="E171" t="str">
        <f t="shared" si="2"/>
        <v>6#Koucký Miloslav</v>
      </c>
    </row>
    <row r="172" spans="1:5" x14ac:dyDescent="0.45">
      <c r="A172">
        <v>4332</v>
      </c>
      <c r="B172" t="s">
        <v>151</v>
      </c>
      <c r="C172">
        <v>2</v>
      </c>
      <c r="D172">
        <v>5</v>
      </c>
      <c r="E172" t="str">
        <f t="shared" si="2"/>
        <v>5#Stárek Jan</v>
      </c>
    </row>
    <row r="173" spans="1:5" x14ac:dyDescent="0.45">
      <c r="A173">
        <v>4332</v>
      </c>
      <c r="B173" t="s">
        <v>151</v>
      </c>
      <c r="C173">
        <v>4</v>
      </c>
      <c r="D173">
        <v>6</v>
      </c>
      <c r="E173" t="str">
        <f t="shared" si="2"/>
        <v>6#Stárek Jan</v>
      </c>
    </row>
    <row r="174" spans="1:5" x14ac:dyDescent="0.45">
      <c r="A174">
        <v>5382</v>
      </c>
      <c r="B174" t="s">
        <v>136</v>
      </c>
      <c r="C174">
        <v>6</v>
      </c>
      <c r="D174">
        <v>5</v>
      </c>
      <c r="E174" t="str">
        <f t="shared" si="2"/>
        <v>5#Tomšík Jan</v>
      </c>
    </row>
    <row r="175" spans="1:5" x14ac:dyDescent="0.45">
      <c r="A175">
        <v>5382</v>
      </c>
      <c r="B175" t="s">
        <v>136</v>
      </c>
      <c r="C175">
        <v>5</v>
      </c>
      <c r="D175">
        <v>6</v>
      </c>
      <c r="E175" t="str">
        <f t="shared" si="2"/>
        <v>6#Tomšík Jan</v>
      </c>
    </row>
    <row r="176" spans="1:5" x14ac:dyDescent="0.45">
      <c r="A176">
        <v>3379</v>
      </c>
      <c r="B176" t="s">
        <v>10</v>
      </c>
      <c r="C176">
        <v>3</v>
      </c>
      <c r="D176">
        <v>5</v>
      </c>
      <c r="E176" t="str">
        <f t="shared" si="2"/>
        <v>5#Kameník Jaroslav</v>
      </c>
    </row>
    <row r="177" spans="1:5" x14ac:dyDescent="0.45">
      <c r="A177">
        <v>3379</v>
      </c>
      <c r="B177" t="s">
        <v>10</v>
      </c>
      <c r="C177">
        <v>3</v>
      </c>
      <c r="D177">
        <v>6</v>
      </c>
      <c r="E177" t="str">
        <f t="shared" si="2"/>
        <v>6#Kameník Jaroslav</v>
      </c>
    </row>
    <row r="178" spans="1:5" x14ac:dyDescent="0.45">
      <c r="A178">
        <v>4073</v>
      </c>
      <c r="B178" t="s">
        <v>12</v>
      </c>
      <c r="C178">
        <v>1</v>
      </c>
      <c r="D178">
        <v>5</v>
      </c>
      <c r="E178" t="str">
        <f t="shared" si="2"/>
        <v>5#Velebný Pavel</v>
      </c>
    </row>
    <row r="179" spans="1:5" x14ac:dyDescent="0.45">
      <c r="A179">
        <v>4073</v>
      </c>
      <c r="B179" t="s">
        <v>12</v>
      </c>
      <c r="C179">
        <v>1</v>
      </c>
      <c r="D179">
        <v>6</v>
      </c>
      <c r="E179" t="str">
        <f t="shared" si="2"/>
        <v>6#Velebný Pavel</v>
      </c>
    </row>
    <row r="180" spans="1:5" x14ac:dyDescent="0.45">
      <c r="A180">
        <v>3380</v>
      </c>
      <c r="B180" t="s">
        <v>171</v>
      </c>
      <c r="C180">
        <v>8</v>
      </c>
      <c r="D180">
        <v>5</v>
      </c>
      <c r="E180" t="str">
        <f t="shared" si="2"/>
        <v>5#Šetina Michal</v>
      </c>
    </row>
    <row r="181" spans="1:5" x14ac:dyDescent="0.45">
      <c r="A181">
        <v>3380</v>
      </c>
      <c r="B181" t="s">
        <v>171</v>
      </c>
      <c r="C181">
        <v>14</v>
      </c>
      <c r="D181">
        <v>6</v>
      </c>
      <c r="E181" t="str">
        <f t="shared" si="2"/>
        <v>6#Šetina Michal</v>
      </c>
    </row>
    <row r="182" spans="1:5" x14ac:dyDescent="0.45">
      <c r="A182">
        <v>3055</v>
      </c>
      <c r="B182" t="s">
        <v>37</v>
      </c>
      <c r="C182">
        <v>3</v>
      </c>
      <c r="D182">
        <v>5</v>
      </c>
      <c r="E182" t="str">
        <f t="shared" si="2"/>
        <v>5#Oliva Vladimír</v>
      </c>
    </row>
    <row r="183" spans="1:5" x14ac:dyDescent="0.45">
      <c r="A183">
        <v>3055</v>
      </c>
      <c r="B183" t="s">
        <v>37</v>
      </c>
      <c r="C183">
        <v>5</v>
      </c>
      <c r="D183">
        <v>6</v>
      </c>
      <c r="E183" t="str">
        <f t="shared" si="2"/>
        <v>6#Oliva Vladimír</v>
      </c>
    </row>
    <row r="184" spans="1:5" x14ac:dyDescent="0.45">
      <c r="A184">
        <v>3373</v>
      </c>
      <c r="B184" t="s">
        <v>36</v>
      </c>
      <c r="C184">
        <v>2</v>
      </c>
      <c r="D184">
        <v>5</v>
      </c>
      <c r="E184" t="str">
        <f t="shared" si="2"/>
        <v>5#Kunst Antonín</v>
      </c>
    </row>
    <row r="185" spans="1:5" x14ac:dyDescent="0.45">
      <c r="A185">
        <v>3373</v>
      </c>
      <c r="B185" t="s">
        <v>36</v>
      </c>
      <c r="C185">
        <v>2</v>
      </c>
      <c r="D185">
        <v>6</v>
      </c>
      <c r="E185" t="str">
        <f t="shared" si="2"/>
        <v>6#Kunst Antonín</v>
      </c>
    </row>
    <row r="186" spans="1:5" x14ac:dyDescent="0.45">
      <c r="A186">
        <v>5791</v>
      </c>
      <c r="B186" t="s">
        <v>196</v>
      </c>
      <c r="C186">
        <v>11</v>
      </c>
      <c r="D186">
        <v>5</v>
      </c>
      <c r="E186" t="str">
        <f t="shared" si="2"/>
        <v>5#Ondráček Petr</v>
      </c>
    </row>
    <row r="187" spans="1:5" x14ac:dyDescent="0.45">
      <c r="A187">
        <v>5791</v>
      </c>
      <c r="B187" t="s">
        <v>196</v>
      </c>
      <c r="C187">
        <v>8</v>
      </c>
      <c r="D187">
        <v>6</v>
      </c>
      <c r="E187" t="str">
        <f t="shared" si="2"/>
        <v>6#Ondráček Petr</v>
      </c>
    </row>
    <row r="188" spans="1:5" x14ac:dyDescent="0.45">
      <c r="A188">
        <v>3216</v>
      </c>
      <c r="B188" t="s">
        <v>27</v>
      </c>
      <c r="C188">
        <v>12</v>
      </c>
      <c r="D188">
        <v>5</v>
      </c>
      <c r="E188" t="str">
        <f t="shared" si="2"/>
        <v>5#Přidal Petr</v>
      </c>
    </row>
    <row r="189" spans="1:5" x14ac:dyDescent="0.45">
      <c r="A189">
        <v>3216</v>
      </c>
      <c r="B189" t="s">
        <v>27</v>
      </c>
      <c r="C189">
        <v>13</v>
      </c>
      <c r="D189">
        <v>6</v>
      </c>
      <c r="E189" t="str">
        <f t="shared" si="2"/>
        <v>6#Přidal Petr</v>
      </c>
    </row>
    <row r="190" spans="1:5" x14ac:dyDescent="0.45">
      <c r="A190">
        <v>3054</v>
      </c>
      <c r="B190" t="s">
        <v>30</v>
      </c>
      <c r="C190">
        <v>1</v>
      </c>
      <c r="D190">
        <v>5</v>
      </c>
      <c r="E190" t="str">
        <f t="shared" si="2"/>
        <v>5#Šabata Jakub</v>
      </c>
    </row>
    <row r="191" spans="1:5" x14ac:dyDescent="0.45">
      <c r="A191">
        <v>3054</v>
      </c>
      <c r="B191" t="s">
        <v>30</v>
      </c>
      <c r="C191">
        <v>2</v>
      </c>
      <c r="D191">
        <v>6</v>
      </c>
      <c r="E191" t="str">
        <f t="shared" si="2"/>
        <v>6#Šabata Jakub</v>
      </c>
    </row>
    <row r="192" spans="1:5" x14ac:dyDescent="0.45">
      <c r="A192">
        <v>2304</v>
      </c>
      <c r="B192" t="s">
        <v>16</v>
      </c>
      <c r="C192">
        <v>1</v>
      </c>
      <c r="D192">
        <v>5</v>
      </c>
      <c r="E192" t="str">
        <f t="shared" si="2"/>
        <v>5#Hrabal Vladimír</v>
      </c>
    </row>
    <row r="193" spans="1:5" x14ac:dyDescent="0.45">
      <c r="A193">
        <v>2304</v>
      </c>
      <c r="B193" t="s">
        <v>16</v>
      </c>
      <c r="C193">
        <v>8</v>
      </c>
      <c r="D193">
        <v>6</v>
      </c>
      <c r="E193" t="str">
        <f t="shared" si="2"/>
        <v>6#Hrabal Vladimír</v>
      </c>
    </row>
    <row r="194" spans="1:5" x14ac:dyDescent="0.45">
      <c r="A194">
        <v>4251</v>
      </c>
      <c r="B194" t="s">
        <v>108</v>
      </c>
      <c r="C194">
        <v>5</v>
      </c>
      <c r="D194">
        <v>5</v>
      </c>
      <c r="E194" t="str">
        <f t="shared" si="2"/>
        <v>5#Holčák Radek</v>
      </c>
    </row>
    <row r="195" spans="1:5" x14ac:dyDescent="0.45">
      <c r="A195">
        <v>4251</v>
      </c>
      <c r="B195" t="s">
        <v>108</v>
      </c>
      <c r="C195">
        <v>9</v>
      </c>
      <c r="D195">
        <v>6</v>
      </c>
      <c r="E195" t="str">
        <f t="shared" ref="E195:E258" si="3">CONCATENATE(D195,"#",B195)</f>
        <v>6#Holčák Radek</v>
      </c>
    </row>
    <row r="196" spans="1:5" x14ac:dyDescent="0.45">
      <c r="A196">
        <v>3677</v>
      </c>
      <c r="B196" t="s">
        <v>41</v>
      </c>
      <c r="C196">
        <v>4</v>
      </c>
      <c r="D196">
        <v>5</v>
      </c>
      <c r="E196" t="str">
        <f t="shared" si="3"/>
        <v>5#Peterka Jaroslav</v>
      </c>
    </row>
    <row r="197" spans="1:5" x14ac:dyDescent="0.45">
      <c r="A197">
        <v>3677</v>
      </c>
      <c r="B197" t="s">
        <v>41</v>
      </c>
      <c r="C197">
        <v>3</v>
      </c>
      <c r="D197">
        <v>6</v>
      </c>
      <c r="E197" t="str">
        <f t="shared" si="3"/>
        <v>6#Peterka Jaroslav</v>
      </c>
    </row>
    <row r="198" spans="1:5" x14ac:dyDescent="0.45">
      <c r="A198">
        <v>3042</v>
      </c>
      <c r="B198" t="s">
        <v>38</v>
      </c>
      <c r="C198">
        <v>10</v>
      </c>
      <c r="D198">
        <v>5</v>
      </c>
      <c r="E198" t="str">
        <f t="shared" si="3"/>
        <v>5#Hájek Ondřej</v>
      </c>
    </row>
    <row r="199" spans="1:5" x14ac:dyDescent="0.45">
      <c r="A199">
        <v>3042</v>
      </c>
      <c r="B199" t="s">
        <v>38</v>
      </c>
      <c r="C199">
        <v>7</v>
      </c>
      <c r="D199">
        <v>6</v>
      </c>
      <c r="E199" t="str">
        <f t="shared" si="3"/>
        <v>6#Hájek Ondřej</v>
      </c>
    </row>
    <row r="200" spans="1:5" x14ac:dyDescent="0.45">
      <c r="A200">
        <v>96</v>
      </c>
      <c r="B200" t="s">
        <v>146</v>
      </c>
      <c r="C200">
        <v>7</v>
      </c>
      <c r="D200">
        <v>5</v>
      </c>
      <c r="E200" t="str">
        <f t="shared" si="3"/>
        <v>5#Konopásek Josef</v>
      </c>
    </row>
    <row r="201" spans="1:5" x14ac:dyDescent="0.45">
      <c r="A201">
        <v>96</v>
      </c>
      <c r="B201" t="s">
        <v>146</v>
      </c>
      <c r="C201">
        <v>4</v>
      </c>
      <c r="D201">
        <v>6</v>
      </c>
      <c r="E201" t="str">
        <f t="shared" si="3"/>
        <v>6#Konopásek Josef</v>
      </c>
    </row>
    <row r="202" spans="1:5" x14ac:dyDescent="0.45">
      <c r="A202">
        <v>3752</v>
      </c>
      <c r="B202" t="s">
        <v>122</v>
      </c>
      <c r="C202">
        <v>12</v>
      </c>
      <c r="D202">
        <v>5</v>
      </c>
      <c r="E202" t="str">
        <f t="shared" si="3"/>
        <v>5#Kovařík Radovan</v>
      </c>
    </row>
    <row r="203" spans="1:5" x14ac:dyDescent="0.45">
      <c r="A203">
        <v>3715</v>
      </c>
      <c r="B203" t="s">
        <v>82</v>
      </c>
      <c r="C203">
        <v>6</v>
      </c>
      <c r="D203">
        <v>6</v>
      </c>
      <c r="E203" t="str">
        <f t="shared" si="3"/>
        <v>6#Kortiš Ladislav</v>
      </c>
    </row>
    <row r="204" spans="1:5" x14ac:dyDescent="0.45">
      <c r="A204">
        <v>1730</v>
      </c>
      <c r="B204" t="s">
        <v>5</v>
      </c>
      <c r="C204">
        <v>6</v>
      </c>
      <c r="D204">
        <v>5</v>
      </c>
      <c r="E204" t="str">
        <f t="shared" si="3"/>
        <v>5#Vitásek Jiří</v>
      </c>
    </row>
    <row r="205" spans="1:5" x14ac:dyDescent="0.45">
      <c r="A205">
        <v>1730</v>
      </c>
      <c r="B205" t="s">
        <v>5</v>
      </c>
      <c r="C205">
        <v>5</v>
      </c>
      <c r="D205">
        <v>6</v>
      </c>
      <c r="E205" t="str">
        <f t="shared" si="3"/>
        <v>6#Vitásek Jiří</v>
      </c>
    </row>
    <row r="206" spans="1:5" x14ac:dyDescent="0.45">
      <c r="A206">
        <v>3333</v>
      </c>
      <c r="B206" t="s">
        <v>40</v>
      </c>
      <c r="C206">
        <v>7</v>
      </c>
      <c r="D206">
        <v>5</v>
      </c>
      <c r="E206" t="str">
        <f t="shared" si="3"/>
        <v>5#Novák Zdeněk</v>
      </c>
    </row>
    <row r="207" spans="1:5" x14ac:dyDescent="0.45">
      <c r="A207">
        <v>3333</v>
      </c>
      <c r="B207" t="s">
        <v>40</v>
      </c>
      <c r="C207">
        <v>10</v>
      </c>
      <c r="D207">
        <v>6</v>
      </c>
      <c r="E207" t="str">
        <f t="shared" si="3"/>
        <v>6#Novák Zdeněk</v>
      </c>
    </row>
    <row r="208" spans="1:5" x14ac:dyDescent="0.45">
      <c r="A208">
        <v>4303</v>
      </c>
      <c r="B208" t="s">
        <v>145</v>
      </c>
      <c r="C208">
        <v>8</v>
      </c>
      <c r="D208">
        <v>5</v>
      </c>
      <c r="E208" t="str">
        <f t="shared" si="3"/>
        <v>5#Polívka Stanislav</v>
      </c>
    </row>
    <row r="209" spans="1:5" x14ac:dyDescent="0.45">
      <c r="A209">
        <v>4303</v>
      </c>
      <c r="B209" t="s">
        <v>145</v>
      </c>
      <c r="C209">
        <v>6</v>
      </c>
      <c r="D209">
        <v>6</v>
      </c>
      <c r="E209" t="str">
        <f t="shared" si="3"/>
        <v>6#Polívka Stanislav</v>
      </c>
    </row>
    <row r="210" spans="1:5" x14ac:dyDescent="0.45">
      <c r="A210">
        <v>3804</v>
      </c>
      <c r="B210" t="s">
        <v>74</v>
      </c>
      <c r="C210">
        <v>4</v>
      </c>
      <c r="D210">
        <v>5</v>
      </c>
      <c r="E210" t="str">
        <f t="shared" si="3"/>
        <v>5#Plzák Karel</v>
      </c>
    </row>
    <row r="211" spans="1:5" x14ac:dyDescent="0.45">
      <c r="A211">
        <v>3804</v>
      </c>
      <c r="B211" t="s">
        <v>74</v>
      </c>
      <c r="C211">
        <v>7</v>
      </c>
      <c r="D211">
        <v>6</v>
      </c>
      <c r="E211" t="str">
        <f t="shared" si="3"/>
        <v>6#Plzák Karel</v>
      </c>
    </row>
    <row r="212" spans="1:5" x14ac:dyDescent="0.45">
      <c r="A212">
        <v>3467</v>
      </c>
      <c r="B212" t="s">
        <v>143</v>
      </c>
      <c r="C212">
        <v>4</v>
      </c>
      <c r="D212">
        <v>5</v>
      </c>
      <c r="E212" t="str">
        <f t="shared" si="3"/>
        <v>5#Maťák Martin</v>
      </c>
    </row>
    <row r="213" spans="1:5" x14ac:dyDescent="0.45">
      <c r="A213">
        <v>3467</v>
      </c>
      <c r="B213" t="s">
        <v>143</v>
      </c>
      <c r="C213">
        <v>1</v>
      </c>
      <c r="D213">
        <v>6</v>
      </c>
      <c r="E213" t="str">
        <f t="shared" si="3"/>
        <v>6#Maťák Martin</v>
      </c>
    </row>
    <row r="214" spans="1:5" x14ac:dyDescent="0.45">
      <c r="A214">
        <v>3052</v>
      </c>
      <c r="B214" t="s">
        <v>25</v>
      </c>
      <c r="C214">
        <v>9</v>
      </c>
      <c r="D214">
        <v>5</v>
      </c>
      <c r="E214" t="str">
        <f t="shared" si="3"/>
        <v>5#Černý Radek</v>
      </c>
    </row>
    <row r="215" spans="1:5" x14ac:dyDescent="0.45">
      <c r="A215">
        <v>3052</v>
      </c>
      <c r="B215" t="s">
        <v>25</v>
      </c>
      <c r="C215">
        <v>14</v>
      </c>
      <c r="D215">
        <v>6</v>
      </c>
      <c r="E215" t="str">
        <f t="shared" si="3"/>
        <v>6#Černý Radek</v>
      </c>
    </row>
    <row r="216" spans="1:5" x14ac:dyDescent="0.45">
      <c r="A216">
        <v>4241</v>
      </c>
      <c r="B216" t="s">
        <v>109</v>
      </c>
      <c r="C216">
        <v>5</v>
      </c>
      <c r="D216">
        <v>5</v>
      </c>
      <c r="E216" t="str">
        <f t="shared" si="3"/>
        <v>5#Zavřel Jan</v>
      </c>
    </row>
    <row r="217" spans="1:5" x14ac:dyDescent="0.45">
      <c r="A217">
        <v>4241</v>
      </c>
      <c r="B217" t="s">
        <v>109</v>
      </c>
      <c r="C217">
        <v>11</v>
      </c>
      <c r="D217">
        <v>6</v>
      </c>
      <c r="E217" t="str">
        <f t="shared" si="3"/>
        <v>6#Zavřel Jan</v>
      </c>
    </row>
    <row r="218" spans="1:5" x14ac:dyDescent="0.45">
      <c r="A218">
        <v>2299</v>
      </c>
      <c r="B218" t="s">
        <v>20</v>
      </c>
      <c r="C218">
        <v>8</v>
      </c>
      <c r="D218">
        <v>5</v>
      </c>
      <c r="E218" t="str">
        <f t="shared" si="3"/>
        <v>5#Štěpnička Radek</v>
      </c>
    </row>
    <row r="219" spans="1:5" x14ac:dyDescent="0.45">
      <c r="A219">
        <v>2299</v>
      </c>
      <c r="B219" t="s">
        <v>20</v>
      </c>
      <c r="C219">
        <v>11</v>
      </c>
      <c r="D219">
        <v>6</v>
      </c>
      <c r="E219" t="str">
        <f t="shared" si="3"/>
        <v>6#Štěpnička Radek</v>
      </c>
    </row>
    <row r="220" spans="1:5" x14ac:dyDescent="0.45">
      <c r="A220">
        <v>2539</v>
      </c>
      <c r="B220" t="s">
        <v>11</v>
      </c>
      <c r="C220">
        <v>3</v>
      </c>
      <c r="D220">
        <v>5</v>
      </c>
      <c r="E220" t="str">
        <f t="shared" si="3"/>
        <v>5#Štěpnička Martin</v>
      </c>
    </row>
    <row r="221" spans="1:5" x14ac:dyDescent="0.45">
      <c r="A221">
        <v>2539</v>
      </c>
      <c r="B221" t="s">
        <v>11</v>
      </c>
      <c r="C221">
        <v>2</v>
      </c>
      <c r="D221">
        <v>6</v>
      </c>
      <c r="E221" t="str">
        <f t="shared" si="3"/>
        <v>6#Štěpnička Martin</v>
      </c>
    </row>
    <row r="222" spans="1:5" x14ac:dyDescent="0.45">
      <c r="A222">
        <v>2298</v>
      </c>
      <c r="B222" t="s">
        <v>144</v>
      </c>
      <c r="C222">
        <v>13</v>
      </c>
      <c r="D222">
        <v>5</v>
      </c>
      <c r="E222" t="str">
        <f t="shared" si="3"/>
        <v>5#Štěpnička Milan</v>
      </c>
    </row>
    <row r="223" spans="1:5" x14ac:dyDescent="0.45">
      <c r="A223">
        <v>2298</v>
      </c>
      <c r="B223" t="s">
        <v>144</v>
      </c>
      <c r="C223">
        <v>11</v>
      </c>
      <c r="D223">
        <v>6</v>
      </c>
      <c r="E223" t="str">
        <f t="shared" si="3"/>
        <v>6#Štěpnička Milan</v>
      </c>
    </row>
    <row r="224" spans="1:5" x14ac:dyDescent="0.45">
      <c r="A224">
        <v>2373</v>
      </c>
      <c r="B224" t="s">
        <v>14</v>
      </c>
      <c r="C224">
        <v>11</v>
      </c>
      <c r="D224">
        <v>5</v>
      </c>
      <c r="E224" t="str">
        <f t="shared" si="3"/>
        <v>5#Havlíček Petr</v>
      </c>
    </row>
    <row r="225" spans="1:5" x14ac:dyDescent="0.45">
      <c r="A225">
        <v>2373</v>
      </c>
      <c r="B225" t="s">
        <v>14</v>
      </c>
      <c r="C225">
        <v>9.5</v>
      </c>
      <c r="D225">
        <v>6</v>
      </c>
      <c r="E225" t="str">
        <f t="shared" si="3"/>
        <v>6#Havlíček Petr</v>
      </c>
    </row>
    <row r="226" spans="1:5" x14ac:dyDescent="0.45">
      <c r="A226">
        <v>3899</v>
      </c>
      <c r="B226" t="s">
        <v>118</v>
      </c>
      <c r="C226">
        <v>9</v>
      </c>
      <c r="D226">
        <v>5</v>
      </c>
      <c r="E226" t="str">
        <f t="shared" si="3"/>
        <v>5#Poskočil Petr</v>
      </c>
    </row>
    <row r="227" spans="1:5" x14ac:dyDescent="0.45">
      <c r="A227">
        <v>3899</v>
      </c>
      <c r="B227" t="s">
        <v>118</v>
      </c>
      <c r="C227">
        <v>12</v>
      </c>
      <c r="D227">
        <v>6</v>
      </c>
      <c r="E227" t="str">
        <f t="shared" si="3"/>
        <v>6#Poskočil Petr</v>
      </c>
    </row>
    <row r="228" spans="1:5" x14ac:dyDescent="0.45">
      <c r="A228">
        <v>2588</v>
      </c>
      <c r="B228" t="s">
        <v>23</v>
      </c>
      <c r="C228">
        <v>2</v>
      </c>
      <c r="D228">
        <v>5</v>
      </c>
      <c r="E228" t="str">
        <f t="shared" si="3"/>
        <v>5#Ludvík Jiří</v>
      </c>
    </row>
    <row r="229" spans="1:5" x14ac:dyDescent="0.45">
      <c r="A229">
        <v>2588</v>
      </c>
      <c r="B229" t="s">
        <v>23</v>
      </c>
      <c r="C229">
        <v>13</v>
      </c>
      <c r="D229">
        <v>6</v>
      </c>
      <c r="E229" t="str">
        <f t="shared" si="3"/>
        <v>6#Ludvík Jiří</v>
      </c>
    </row>
    <row r="230" spans="1:5" x14ac:dyDescent="0.45">
      <c r="A230">
        <v>2881</v>
      </c>
      <c r="B230" t="s">
        <v>117</v>
      </c>
      <c r="C230">
        <v>5</v>
      </c>
      <c r="D230">
        <v>5</v>
      </c>
      <c r="E230" t="str">
        <f t="shared" si="3"/>
        <v>5#Filák František</v>
      </c>
    </row>
    <row r="231" spans="1:5" x14ac:dyDescent="0.45">
      <c r="A231">
        <v>2881</v>
      </c>
      <c r="B231" t="s">
        <v>117</v>
      </c>
      <c r="C231">
        <v>12</v>
      </c>
      <c r="D231">
        <v>6</v>
      </c>
      <c r="E231" t="str">
        <f t="shared" si="3"/>
        <v>6#Filák František</v>
      </c>
    </row>
    <row r="232" spans="1:5" x14ac:dyDescent="0.45">
      <c r="A232">
        <v>2284</v>
      </c>
      <c r="B232" t="s">
        <v>128</v>
      </c>
      <c r="C232">
        <v>10</v>
      </c>
      <c r="D232">
        <v>5</v>
      </c>
      <c r="E232" t="str">
        <f t="shared" si="3"/>
        <v>5#Janečka Martin</v>
      </c>
    </row>
    <row r="233" spans="1:5" x14ac:dyDescent="0.45">
      <c r="A233">
        <v>2284</v>
      </c>
      <c r="B233" t="s">
        <v>128</v>
      </c>
      <c r="C233">
        <v>10</v>
      </c>
      <c r="D233">
        <v>6</v>
      </c>
      <c r="E233" t="str">
        <f t="shared" si="3"/>
        <v>6#Janečka Martin</v>
      </c>
    </row>
    <row r="234" spans="1:5" x14ac:dyDescent="0.45">
      <c r="A234">
        <v>2364</v>
      </c>
      <c r="B234" t="s">
        <v>100</v>
      </c>
      <c r="C234">
        <v>13</v>
      </c>
      <c r="D234">
        <v>5</v>
      </c>
      <c r="E234" t="str">
        <f t="shared" si="3"/>
        <v>5#Ruman Slavomír</v>
      </c>
    </row>
    <row r="235" spans="1:5" x14ac:dyDescent="0.45">
      <c r="A235">
        <v>2364</v>
      </c>
      <c r="B235" t="s">
        <v>100</v>
      </c>
      <c r="C235">
        <v>7</v>
      </c>
      <c r="D235">
        <v>6</v>
      </c>
      <c r="E235" t="str">
        <f t="shared" si="3"/>
        <v>6#Ruman Slavomír</v>
      </c>
    </row>
    <row r="236" spans="1:5" x14ac:dyDescent="0.45">
      <c r="A236">
        <v>3733</v>
      </c>
      <c r="B236" t="s">
        <v>84</v>
      </c>
      <c r="C236">
        <v>10</v>
      </c>
      <c r="D236">
        <v>5</v>
      </c>
      <c r="E236" t="str">
        <f t="shared" si="3"/>
        <v>5#Škrobánek Michal</v>
      </c>
    </row>
    <row r="237" spans="1:5" x14ac:dyDescent="0.45">
      <c r="A237">
        <v>3733</v>
      </c>
      <c r="B237" t="s">
        <v>84</v>
      </c>
      <c r="C237">
        <v>6</v>
      </c>
      <c r="D237">
        <v>6</v>
      </c>
      <c r="E237" t="str">
        <f t="shared" si="3"/>
        <v>6#Škrobánek Michal</v>
      </c>
    </row>
    <row r="238" spans="1:5" x14ac:dyDescent="0.45">
      <c r="A238">
        <v>3885</v>
      </c>
      <c r="B238" t="s">
        <v>89</v>
      </c>
      <c r="C238">
        <v>14</v>
      </c>
      <c r="D238">
        <v>5</v>
      </c>
      <c r="E238" t="str">
        <f t="shared" si="3"/>
        <v>5#Zeman Tomáš</v>
      </c>
    </row>
    <row r="239" spans="1:5" x14ac:dyDescent="0.45">
      <c r="A239">
        <v>3885</v>
      </c>
      <c r="B239" t="s">
        <v>89</v>
      </c>
      <c r="C239">
        <v>3</v>
      </c>
      <c r="D239">
        <v>6</v>
      </c>
      <c r="E239" t="str">
        <f t="shared" si="3"/>
        <v>6#Zeman Tomáš</v>
      </c>
    </row>
    <row r="240" spans="1:5" x14ac:dyDescent="0.45">
      <c r="A240">
        <v>5968</v>
      </c>
      <c r="B240" t="s">
        <v>211</v>
      </c>
      <c r="C240">
        <v>13</v>
      </c>
      <c r="D240">
        <v>5</v>
      </c>
      <c r="E240" t="str">
        <f t="shared" si="3"/>
        <v>5#Nagy Jakub</v>
      </c>
    </row>
    <row r="241" spans="1:5" x14ac:dyDescent="0.45">
      <c r="A241">
        <v>5968</v>
      </c>
      <c r="B241" t="s">
        <v>211</v>
      </c>
      <c r="C241">
        <v>12</v>
      </c>
      <c r="D241">
        <v>6</v>
      </c>
      <c r="E241" t="str">
        <f t="shared" si="3"/>
        <v>6#Nagy Jakub</v>
      </c>
    </row>
    <row r="242" spans="1:5" x14ac:dyDescent="0.45">
      <c r="A242">
        <v>5356</v>
      </c>
      <c r="B242" t="s">
        <v>209</v>
      </c>
      <c r="C242">
        <v>11</v>
      </c>
      <c r="D242">
        <v>5</v>
      </c>
      <c r="E242" t="str">
        <f t="shared" si="3"/>
        <v>5#Černý Tomáš st.</v>
      </c>
    </row>
    <row r="243" spans="1:5" x14ac:dyDescent="0.45">
      <c r="A243">
        <v>5356</v>
      </c>
      <c r="B243" t="s">
        <v>209</v>
      </c>
      <c r="C243">
        <v>8</v>
      </c>
      <c r="D243">
        <v>6</v>
      </c>
      <c r="E243" t="str">
        <f t="shared" si="3"/>
        <v>6#Černý Tomáš st.</v>
      </c>
    </row>
    <row r="244" spans="1:5" x14ac:dyDescent="0.45">
      <c r="A244">
        <v>5532</v>
      </c>
      <c r="B244" t="s">
        <v>159</v>
      </c>
      <c r="C244">
        <v>7</v>
      </c>
      <c r="D244">
        <v>5</v>
      </c>
      <c r="E244" t="str">
        <f t="shared" si="3"/>
        <v>5#Černý Tomáš ml.</v>
      </c>
    </row>
    <row r="245" spans="1:5" x14ac:dyDescent="0.45">
      <c r="A245">
        <v>5532</v>
      </c>
      <c r="B245" t="s">
        <v>159</v>
      </c>
      <c r="C245">
        <v>4</v>
      </c>
      <c r="D245">
        <v>6</v>
      </c>
      <c r="E245" t="str">
        <f t="shared" si="3"/>
        <v>6#Černý Tomáš ml.</v>
      </c>
    </row>
    <row r="246" spans="1:5" x14ac:dyDescent="0.45">
      <c r="A246">
        <v>910</v>
      </c>
      <c r="B246" t="s">
        <v>212</v>
      </c>
      <c r="C246">
        <v>14</v>
      </c>
      <c r="D246">
        <v>5</v>
      </c>
      <c r="E246" t="str">
        <f t="shared" si="3"/>
        <v>5#Petr Viktora</v>
      </c>
    </row>
    <row r="247" spans="1:5" x14ac:dyDescent="0.45">
      <c r="A247">
        <v>910</v>
      </c>
      <c r="B247" t="s">
        <v>212</v>
      </c>
      <c r="C247">
        <v>14</v>
      </c>
      <c r="D247">
        <v>6</v>
      </c>
      <c r="E247" t="str">
        <f t="shared" si="3"/>
        <v>6#Petr Viktora</v>
      </c>
    </row>
    <row r="248" spans="1:5" x14ac:dyDescent="0.45">
      <c r="A248">
        <v>3287</v>
      </c>
      <c r="B248" t="s">
        <v>13</v>
      </c>
      <c r="C248">
        <v>14</v>
      </c>
      <c r="D248">
        <v>5</v>
      </c>
      <c r="E248" t="str">
        <f t="shared" si="3"/>
        <v>5#Prepsl Jan</v>
      </c>
    </row>
    <row r="249" spans="1:5" x14ac:dyDescent="0.45">
      <c r="A249">
        <v>3287</v>
      </c>
      <c r="B249" t="s">
        <v>13</v>
      </c>
      <c r="C249">
        <v>9.5</v>
      </c>
      <c r="D249">
        <v>6</v>
      </c>
      <c r="E249" t="str">
        <f t="shared" si="3"/>
        <v>6#Prepsl Jan</v>
      </c>
    </row>
    <row r="250" spans="1:5" x14ac:dyDescent="0.45">
      <c r="A250">
        <v>2263</v>
      </c>
      <c r="B250" t="s">
        <v>7</v>
      </c>
      <c r="C250">
        <v>12</v>
      </c>
      <c r="D250">
        <v>5</v>
      </c>
      <c r="E250" t="str">
        <f t="shared" si="3"/>
        <v>5#Kabourek Václav</v>
      </c>
    </row>
    <row r="251" spans="1:5" x14ac:dyDescent="0.45">
      <c r="A251">
        <v>2263</v>
      </c>
      <c r="B251" t="s">
        <v>7</v>
      </c>
      <c r="C251">
        <v>9</v>
      </c>
      <c r="D251">
        <v>6</v>
      </c>
      <c r="E251" t="str">
        <f t="shared" si="3"/>
        <v>6#Kabourek Václav</v>
      </c>
    </row>
    <row r="252" spans="1:5" x14ac:dyDescent="0.45">
      <c r="A252">
        <v>2259</v>
      </c>
      <c r="B252" t="s">
        <v>6</v>
      </c>
      <c r="C252">
        <v>9</v>
      </c>
      <c r="D252">
        <v>5</v>
      </c>
      <c r="E252" t="str">
        <f t="shared" si="3"/>
        <v>5#Bromovský Petr</v>
      </c>
    </row>
    <row r="253" spans="1:5" x14ac:dyDescent="0.45">
      <c r="A253">
        <v>2259</v>
      </c>
      <c r="B253" t="s">
        <v>6</v>
      </c>
      <c r="C253">
        <v>13</v>
      </c>
      <c r="D253">
        <v>6</v>
      </c>
      <c r="E253" t="str">
        <f t="shared" si="3"/>
        <v>6#Bromovský Petr</v>
      </c>
    </row>
    <row r="254" spans="1:5" x14ac:dyDescent="0.45">
      <c r="A254">
        <v>3467</v>
      </c>
      <c r="B254" t="s">
        <v>143</v>
      </c>
      <c r="C254">
        <v>2</v>
      </c>
      <c r="D254">
        <v>7</v>
      </c>
      <c r="E254" t="str">
        <f t="shared" si="3"/>
        <v>7#Maťák Martin</v>
      </c>
    </row>
    <row r="255" spans="1:5" x14ac:dyDescent="0.45">
      <c r="A255">
        <v>3467</v>
      </c>
      <c r="B255" t="s">
        <v>143</v>
      </c>
      <c r="C255">
        <v>2</v>
      </c>
      <c r="D255">
        <v>8</v>
      </c>
      <c r="E255" t="str">
        <f t="shared" si="3"/>
        <v>8#Maťák Martin</v>
      </c>
    </row>
    <row r="256" spans="1:5" x14ac:dyDescent="0.45">
      <c r="A256">
        <v>3052</v>
      </c>
      <c r="B256" t="s">
        <v>25</v>
      </c>
      <c r="C256">
        <v>6</v>
      </c>
      <c r="D256">
        <v>7</v>
      </c>
      <c r="E256" t="str">
        <f t="shared" si="3"/>
        <v>7#Černý Radek</v>
      </c>
    </row>
    <row r="257" spans="1:5" x14ac:dyDescent="0.45">
      <c r="A257">
        <v>3052</v>
      </c>
      <c r="B257" t="s">
        <v>25</v>
      </c>
      <c r="C257">
        <v>1</v>
      </c>
      <c r="D257">
        <v>8</v>
      </c>
      <c r="E257" t="str">
        <f t="shared" si="3"/>
        <v>8#Černý Radek</v>
      </c>
    </row>
    <row r="258" spans="1:5" x14ac:dyDescent="0.45">
      <c r="A258">
        <v>4241</v>
      </c>
      <c r="B258" t="s">
        <v>109</v>
      </c>
      <c r="C258">
        <v>3</v>
      </c>
      <c r="D258">
        <v>7</v>
      </c>
      <c r="E258" t="str">
        <f t="shared" si="3"/>
        <v>7#Zavřel Jan</v>
      </c>
    </row>
    <row r="259" spans="1:5" x14ac:dyDescent="0.45">
      <c r="A259">
        <v>4241</v>
      </c>
      <c r="B259" t="s">
        <v>109</v>
      </c>
      <c r="C259">
        <v>5</v>
      </c>
      <c r="D259">
        <v>8</v>
      </c>
      <c r="E259" t="str">
        <f t="shared" ref="E259:E322" si="4">CONCATENATE(D259,"#",B259)</f>
        <v>8#Zavřel Jan</v>
      </c>
    </row>
    <row r="260" spans="1:5" x14ac:dyDescent="0.45">
      <c r="A260">
        <v>3677</v>
      </c>
      <c r="B260" t="s">
        <v>41</v>
      </c>
      <c r="C260">
        <v>3</v>
      </c>
      <c r="D260">
        <v>7</v>
      </c>
      <c r="E260" t="str">
        <f t="shared" si="4"/>
        <v>7#Peterka Jaroslav</v>
      </c>
    </row>
    <row r="261" spans="1:5" x14ac:dyDescent="0.45">
      <c r="A261">
        <v>3677</v>
      </c>
      <c r="B261" t="s">
        <v>41</v>
      </c>
      <c r="C261">
        <v>3</v>
      </c>
      <c r="D261">
        <v>8</v>
      </c>
      <c r="E261" t="str">
        <f t="shared" si="4"/>
        <v>8#Peterka Jaroslav</v>
      </c>
    </row>
    <row r="262" spans="1:5" x14ac:dyDescent="0.45">
      <c r="A262">
        <v>4251</v>
      </c>
      <c r="B262" t="s">
        <v>108</v>
      </c>
      <c r="C262">
        <v>9</v>
      </c>
      <c r="D262">
        <v>7</v>
      </c>
      <c r="E262" t="str">
        <f t="shared" si="4"/>
        <v>7#Holčák Radek</v>
      </c>
    </row>
    <row r="263" spans="1:5" x14ac:dyDescent="0.45">
      <c r="A263">
        <v>4251</v>
      </c>
      <c r="B263" t="s">
        <v>108</v>
      </c>
      <c r="C263">
        <v>9</v>
      </c>
      <c r="D263">
        <v>8</v>
      </c>
      <c r="E263" t="str">
        <f t="shared" si="4"/>
        <v>8#Holčák Radek</v>
      </c>
    </row>
    <row r="264" spans="1:5" x14ac:dyDescent="0.45">
      <c r="A264">
        <v>3042</v>
      </c>
      <c r="B264" t="s">
        <v>38</v>
      </c>
      <c r="C264">
        <v>1</v>
      </c>
      <c r="D264">
        <v>7</v>
      </c>
      <c r="E264" t="str">
        <f t="shared" si="4"/>
        <v>7#Hájek Ondřej</v>
      </c>
    </row>
    <row r="265" spans="1:5" x14ac:dyDescent="0.45">
      <c r="A265">
        <v>3042</v>
      </c>
      <c r="B265" t="s">
        <v>38</v>
      </c>
      <c r="C265">
        <v>4</v>
      </c>
      <c r="D265">
        <v>8</v>
      </c>
      <c r="E265" t="str">
        <f t="shared" si="4"/>
        <v>8#Hájek Ondřej</v>
      </c>
    </row>
    <row r="266" spans="1:5" x14ac:dyDescent="0.45">
      <c r="A266">
        <v>4073</v>
      </c>
      <c r="B266" t="s">
        <v>12</v>
      </c>
      <c r="C266">
        <v>11</v>
      </c>
      <c r="D266">
        <v>7</v>
      </c>
      <c r="E266" t="str">
        <f t="shared" si="4"/>
        <v>7#Velebný Pavel</v>
      </c>
    </row>
    <row r="267" spans="1:5" x14ac:dyDescent="0.45">
      <c r="A267">
        <v>4073</v>
      </c>
      <c r="B267" t="s">
        <v>12</v>
      </c>
      <c r="C267">
        <v>4</v>
      </c>
      <c r="D267">
        <v>8</v>
      </c>
      <c r="E267" t="str">
        <f t="shared" si="4"/>
        <v>8#Velebný Pavel</v>
      </c>
    </row>
    <row r="268" spans="1:5" x14ac:dyDescent="0.45">
      <c r="A268">
        <v>3379</v>
      </c>
      <c r="B268" t="s">
        <v>10</v>
      </c>
      <c r="C268">
        <v>2</v>
      </c>
      <c r="D268">
        <v>7</v>
      </c>
      <c r="E268" t="str">
        <f t="shared" si="4"/>
        <v>7#Kameník Jaroslav</v>
      </c>
    </row>
    <row r="269" spans="1:5" x14ac:dyDescent="0.45">
      <c r="A269">
        <v>3379</v>
      </c>
      <c r="B269" t="s">
        <v>10</v>
      </c>
      <c r="C269">
        <v>4</v>
      </c>
      <c r="D269">
        <v>8</v>
      </c>
      <c r="E269" t="str">
        <f t="shared" si="4"/>
        <v>8#Kameník Jaroslav</v>
      </c>
    </row>
    <row r="270" spans="1:5" x14ac:dyDescent="0.45">
      <c r="A270">
        <v>3380</v>
      </c>
      <c r="B270" t="s">
        <v>171</v>
      </c>
      <c r="C270">
        <v>6</v>
      </c>
      <c r="D270">
        <v>7</v>
      </c>
      <c r="E270" t="str">
        <f t="shared" si="4"/>
        <v>7#Šetina Michal</v>
      </c>
    </row>
    <row r="271" spans="1:5" x14ac:dyDescent="0.45">
      <c r="A271">
        <v>3380</v>
      </c>
      <c r="B271" t="s">
        <v>171</v>
      </c>
      <c r="C271">
        <v>7</v>
      </c>
      <c r="D271">
        <v>8</v>
      </c>
      <c r="E271" t="str">
        <f t="shared" si="4"/>
        <v>8#Šetina Michal</v>
      </c>
    </row>
    <row r="272" spans="1:5" x14ac:dyDescent="0.45">
      <c r="A272">
        <v>96</v>
      </c>
      <c r="B272" t="s">
        <v>146</v>
      </c>
      <c r="C272">
        <v>1</v>
      </c>
      <c r="D272">
        <v>7</v>
      </c>
      <c r="E272" t="str">
        <f t="shared" si="4"/>
        <v>7#Konopásek Josef</v>
      </c>
    </row>
    <row r="273" spans="1:5" x14ac:dyDescent="0.45">
      <c r="A273">
        <v>96</v>
      </c>
      <c r="B273" t="s">
        <v>146</v>
      </c>
      <c r="C273">
        <v>1</v>
      </c>
      <c r="D273">
        <v>8</v>
      </c>
      <c r="E273" t="str">
        <f t="shared" si="4"/>
        <v>8#Konopásek Josef</v>
      </c>
    </row>
    <row r="274" spans="1:5" x14ac:dyDescent="0.45">
      <c r="A274">
        <v>3752</v>
      </c>
      <c r="B274" t="s">
        <v>122</v>
      </c>
      <c r="C274">
        <v>14</v>
      </c>
      <c r="D274">
        <v>7</v>
      </c>
      <c r="E274" t="str">
        <f t="shared" si="4"/>
        <v>7#Kovařík Radovan</v>
      </c>
    </row>
    <row r="275" spans="1:5" x14ac:dyDescent="0.45">
      <c r="A275">
        <v>3715</v>
      </c>
      <c r="B275" t="s">
        <v>82</v>
      </c>
      <c r="C275">
        <v>8</v>
      </c>
      <c r="D275">
        <v>8</v>
      </c>
      <c r="E275" t="str">
        <f t="shared" si="4"/>
        <v>8#Kortiš Ladislav</v>
      </c>
    </row>
    <row r="276" spans="1:5" x14ac:dyDescent="0.45">
      <c r="A276">
        <v>1730</v>
      </c>
      <c r="B276" t="s">
        <v>5</v>
      </c>
      <c r="C276">
        <v>5</v>
      </c>
      <c r="D276">
        <v>7</v>
      </c>
      <c r="E276" t="str">
        <f t="shared" si="4"/>
        <v>7#Vitásek Jiří</v>
      </c>
    </row>
    <row r="277" spans="1:5" x14ac:dyDescent="0.45">
      <c r="A277">
        <v>1730</v>
      </c>
      <c r="B277" t="s">
        <v>5</v>
      </c>
      <c r="C277">
        <v>6</v>
      </c>
      <c r="D277">
        <v>8</v>
      </c>
      <c r="E277" t="str">
        <f t="shared" si="4"/>
        <v>8#Vitásek Jiří</v>
      </c>
    </row>
    <row r="278" spans="1:5" x14ac:dyDescent="0.45">
      <c r="A278">
        <v>2304</v>
      </c>
      <c r="B278" t="s">
        <v>16</v>
      </c>
      <c r="C278">
        <v>12</v>
      </c>
      <c r="D278">
        <v>7</v>
      </c>
      <c r="E278" t="str">
        <f t="shared" si="4"/>
        <v>7#Hrabal Vladimír</v>
      </c>
    </row>
    <row r="279" spans="1:5" x14ac:dyDescent="0.45">
      <c r="A279">
        <v>2304</v>
      </c>
      <c r="B279" t="s">
        <v>16</v>
      </c>
      <c r="C279">
        <v>7</v>
      </c>
      <c r="D279">
        <v>8</v>
      </c>
      <c r="E279" t="str">
        <f t="shared" si="4"/>
        <v>8#Hrabal Vladimír</v>
      </c>
    </row>
    <row r="280" spans="1:5" x14ac:dyDescent="0.45">
      <c r="A280">
        <v>3054</v>
      </c>
      <c r="B280" t="s">
        <v>30</v>
      </c>
      <c r="C280">
        <v>1</v>
      </c>
      <c r="D280">
        <v>7</v>
      </c>
      <c r="E280" t="str">
        <f t="shared" si="4"/>
        <v>7#Šabata Jakub</v>
      </c>
    </row>
    <row r="281" spans="1:5" x14ac:dyDescent="0.45">
      <c r="A281">
        <v>3054</v>
      </c>
      <c r="B281" t="s">
        <v>30</v>
      </c>
      <c r="C281">
        <v>2</v>
      </c>
      <c r="D281">
        <v>8</v>
      </c>
      <c r="E281" t="str">
        <f t="shared" si="4"/>
        <v>8#Šabata Jakub</v>
      </c>
    </row>
    <row r="282" spans="1:5" x14ac:dyDescent="0.45">
      <c r="A282">
        <v>3216</v>
      </c>
      <c r="B282" t="s">
        <v>27</v>
      </c>
      <c r="C282">
        <v>10</v>
      </c>
      <c r="D282">
        <v>7</v>
      </c>
      <c r="E282" t="str">
        <f t="shared" si="4"/>
        <v>7#Přidal Petr</v>
      </c>
    </row>
    <row r="283" spans="1:5" x14ac:dyDescent="0.45">
      <c r="A283">
        <v>3216</v>
      </c>
      <c r="B283" t="s">
        <v>27</v>
      </c>
      <c r="C283">
        <v>3</v>
      </c>
      <c r="D283">
        <v>8</v>
      </c>
      <c r="E283" t="str">
        <f t="shared" si="4"/>
        <v>8#Přidal Petr</v>
      </c>
    </row>
    <row r="284" spans="1:5" x14ac:dyDescent="0.45">
      <c r="A284">
        <v>2881</v>
      </c>
      <c r="B284" t="s">
        <v>117</v>
      </c>
      <c r="C284">
        <v>2</v>
      </c>
      <c r="D284">
        <v>7</v>
      </c>
      <c r="E284" t="str">
        <f t="shared" si="4"/>
        <v>7#Filák František</v>
      </c>
    </row>
    <row r="285" spans="1:5" x14ac:dyDescent="0.45">
      <c r="A285">
        <v>2881</v>
      </c>
      <c r="B285" t="s">
        <v>117</v>
      </c>
      <c r="C285">
        <v>2</v>
      </c>
      <c r="D285">
        <v>8</v>
      </c>
      <c r="E285" t="str">
        <f t="shared" si="4"/>
        <v>8#Filák František</v>
      </c>
    </row>
    <row r="286" spans="1:5" x14ac:dyDescent="0.45">
      <c r="A286">
        <v>2284</v>
      </c>
      <c r="B286" t="s">
        <v>128</v>
      </c>
      <c r="C286">
        <v>3</v>
      </c>
      <c r="D286">
        <v>7</v>
      </c>
      <c r="E286" t="str">
        <f t="shared" si="4"/>
        <v>7#Janečka Martin</v>
      </c>
    </row>
    <row r="287" spans="1:5" x14ac:dyDescent="0.45">
      <c r="A287">
        <v>2284</v>
      </c>
      <c r="B287" t="s">
        <v>128</v>
      </c>
      <c r="C287">
        <v>9</v>
      </c>
      <c r="D287">
        <v>8</v>
      </c>
      <c r="E287" t="str">
        <f t="shared" si="4"/>
        <v>8#Janečka Martin</v>
      </c>
    </row>
    <row r="288" spans="1:5" x14ac:dyDescent="0.45">
      <c r="A288">
        <v>2364</v>
      </c>
      <c r="B288" t="s">
        <v>100</v>
      </c>
      <c r="C288">
        <v>9</v>
      </c>
      <c r="D288">
        <v>7</v>
      </c>
      <c r="E288" t="str">
        <f t="shared" si="4"/>
        <v>7#Ruman Slavomír</v>
      </c>
    </row>
    <row r="289" spans="1:5" x14ac:dyDescent="0.45">
      <c r="A289">
        <v>2364</v>
      </c>
      <c r="B289" t="s">
        <v>100</v>
      </c>
      <c r="C289">
        <v>14</v>
      </c>
      <c r="D289">
        <v>8</v>
      </c>
      <c r="E289" t="str">
        <f t="shared" si="4"/>
        <v>8#Ruman Slavomír</v>
      </c>
    </row>
    <row r="290" spans="1:5" x14ac:dyDescent="0.45">
      <c r="A290">
        <v>3055</v>
      </c>
      <c r="B290" t="s">
        <v>37</v>
      </c>
      <c r="C290">
        <v>7</v>
      </c>
      <c r="D290">
        <v>7</v>
      </c>
      <c r="E290" t="str">
        <f t="shared" si="4"/>
        <v>7#Oliva Vladimír</v>
      </c>
    </row>
    <row r="291" spans="1:5" x14ac:dyDescent="0.45">
      <c r="A291">
        <v>3055</v>
      </c>
      <c r="B291" t="s">
        <v>37</v>
      </c>
      <c r="C291">
        <v>1</v>
      </c>
      <c r="D291">
        <v>8</v>
      </c>
      <c r="E291" t="str">
        <f t="shared" si="4"/>
        <v>8#Oliva Vladimír</v>
      </c>
    </row>
    <row r="292" spans="1:5" x14ac:dyDescent="0.45">
      <c r="A292">
        <v>3373</v>
      </c>
      <c r="B292" t="s">
        <v>36</v>
      </c>
      <c r="C292">
        <v>14</v>
      </c>
      <c r="D292">
        <v>7</v>
      </c>
      <c r="E292" t="str">
        <f t="shared" si="4"/>
        <v>7#Kunst Antonín</v>
      </c>
    </row>
    <row r="293" spans="1:5" x14ac:dyDescent="0.45">
      <c r="A293">
        <v>3373</v>
      </c>
      <c r="B293" t="s">
        <v>36</v>
      </c>
      <c r="C293">
        <v>8</v>
      </c>
      <c r="D293">
        <v>8</v>
      </c>
      <c r="E293" t="str">
        <f t="shared" si="4"/>
        <v>8#Kunst Antonín</v>
      </c>
    </row>
    <row r="294" spans="1:5" x14ac:dyDescent="0.45">
      <c r="A294">
        <v>5791</v>
      </c>
      <c r="B294" t="s">
        <v>196</v>
      </c>
      <c r="C294">
        <v>4</v>
      </c>
      <c r="D294">
        <v>7</v>
      </c>
      <c r="E294" t="str">
        <f t="shared" si="4"/>
        <v>7#Ondráček Petr</v>
      </c>
    </row>
    <row r="295" spans="1:5" x14ac:dyDescent="0.45">
      <c r="A295">
        <v>5791</v>
      </c>
      <c r="B295" t="s">
        <v>196</v>
      </c>
      <c r="C295">
        <v>9</v>
      </c>
      <c r="D295">
        <v>8</v>
      </c>
      <c r="E295" t="str">
        <f t="shared" si="4"/>
        <v>8#Ondráček Petr</v>
      </c>
    </row>
    <row r="296" spans="1:5" x14ac:dyDescent="0.45">
      <c r="A296">
        <v>2298</v>
      </c>
      <c r="B296" t="s">
        <v>144</v>
      </c>
      <c r="C296">
        <v>13</v>
      </c>
      <c r="D296">
        <v>7</v>
      </c>
      <c r="E296" t="str">
        <f t="shared" si="4"/>
        <v>7#Štěpnička Milan</v>
      </c>
    </row>
    <row r="297" spans="1:5" x14ac:dyDescent="0.45">
      <c r="A297">
        <v>2298</v>
      </c>
      <c r="B297" t="s">
        <v>144</v>
      </c>
      <c r="C297">
        <v>8</v>
      </c>
      <c r="D297">
        <v>8</v>
      </c>
      <c r="E297" t="str">
        <f t="shared" si="4"/>
        <v>8#Štěpnička Milan</v>
      </c>
    </row>
    <row r="298" spans="1:5" x14ac:dyDescent="0.45">
      <c r="A298">
        <v>2299</v>
      </c>
      <c r="B298" t="s">
        <v>20</v>
      </c>
      <c r="C298">
        <v>10</v>
      </c>
      <c r="D298">
        <v>7</v>
      </c>
      <c r="E298" t="str">
        <f t="shared" si="4"/>
        <v>7#Štěpnička Radek</v>
      </c>
    </row>
    <row r="299" spans="1:5" x14ac:dyDescent="0.45">
      <c r="A299">
        <v>2299</v>
      </c>
      <c r="B299" t="s">
        <v>20</v>
      </c>
      <c r="C299">
        <v>5</v>
      </c>
      <c r="D299">
        <v>8</v>
      </c>
      <c r="E299" t="str">
        <f t="shared" si="4"/>
        <v>8#Štěpnička Radek</v>
      </c>
    </row>
    <row r="300" spans="1:5" x14ac:dyDescent="0.45">
      <c r="A300">
        <v>2539</v>
      </c>
      <c r="B300" t="s">
        <v>11</v>
      </c>
      <c r="C300">
        <v>4</v>
      </c>
      <c r="D300">
        <v>7</v>
      </c>
      <c r="E300" t="str">
        <f t="shared" si="4"/>
        <v>7#Štěpnička Martin</v>
      </c>
    </row>
    <row r="301" spans="1:5" x14ac:dyDescent="0.45">
      <c r="A301">
        <v>2539</v>
      </c>
      <c r="B301" t="s">
        <v>11</v>
      </c>
      <c r="C301">
        <v>5</v>
      </c>
      <c r="D301">
        <v>8</v>
      </c>
      <c r="E301" t="str">
        <f t="shared" si="4"/>
        <v>8#Štěpnička Martin</v>
      </c>
    </row>
    <row r="302" spans="1:5" x14ac:dyDescent="0.45">
      <c r="A302">
        <v>2373</v>
      </c>
      <c r="B302" t="s">
        <v>14</v>
      </c>
      <c r="C302">
        <v>12</v>
      </c>
      <c r="D302">
        <v>7</v>
      </c>
      <c r="E302" t="str">
        <f t="shared" si="4"/>
        <v>7#Havlíček Petr</v>
      </c>
    </row>
    <row r="303" spans="1:5" x14ac:dyDescent="0.45">
      <c r="A303">
        <v>4878</v>
      </c>
      <c r="B303" t="s">
        <v>140</v>
      </c>
      <c r="C303">
        <v>3</v>
      </c>
      <c r="D303">
        <v>8</v>
      </c>
      <c r="E303" t="str">
        <f t="shared" si="4"/>
        <v>8#Tichý Rudolf</v>
      </c>
    </row>
    <row r="304" spans="1:5" x14ac:dyDescent="0.45">
      <c r="A304">
        <v>3899</v>
      </c>
      <c r="B304" t="s">
        <v>118</v>
      </c>
      <c r="C304">
        <v>9</v>
      </c>
      <c r="D304">
        <v>7</v>
      </c>
      <c r="E304" t="str">
        <f t="shared" si="4"/>
        <v>7#Poskočil Petr</v>
      </c>
    </row>
    <row r="305" spans="1:5" x14ac:dyDescent="0.45">
      <c r="A305">
        <v>3899</v>
      </c>
      <c r="B305" t="s">
        <v>118</v>
      </c>
      <c r="C305">
        <v>12</v>
      </c>
      <c r="D305">
        <v>8</v>
      </c>
      <c r="E305" t="str">
        <f t="shared" si="4"/>
        <v>8#Poskočil Petr</v>
      </c>
    </row>
    <row r="306" spans="1:5" x14ac:dyDescent="0.45">
      <c r="A306">
        <v>2588</v>
      </c>
      <c r="B306" t="s">
        <v>23</v>
      </c>
      <c r="C306">
        <v>5</v>
      </c>
      <c r="D306">
        <v>7</v>
      </c>
      <c r="E306" t="str">
        <f t="shared" si="4"/>
        <v>7#Ludvík Jiří</v>
      </c>
    </row>
    <row r="307" spans="1:5" x14ac:dyDescent="0.45">
      <c r="A307">
        <v>2588</v>
      </c>
      <c r="B307" t="s">
        <v>23</v>
      </c>
      <c r="C307">
        <v>7</v>
      </c>
      <c r="D307">
        <v>8</v>
      </c>
      <c r="E307" t="str">
        <f t="shared" si="4"/>
        <v>8#Ludvík Jiří</v>
      </c>
    </row>
    <row r="308" spans="1:5" x14ac:dyDescent="0.45">
      <c r="A308">
        <v>4332</v>
      </c>
      <c r="B308" t="s">
        <v>151</v>
      </c>
      <c r="C308">
        <v>8</v>
      </c>
      <c r="D308">
        <v>7</v>
      </c>
      <c r="E308" t="str">
        <f t="shared" si="4"/>
        <v>7#Stárek Jan</v>
      </c>
    </row>
    <row r="309" spans="1:5" x14ac:dyDescent="0.45">
      <c r="A309">
        <v>4332</v>
      </c>
      <c r="B309" t="s">
        <v>151</v>
      </c>
      <c r="C309">
        <v>11</v>
      </c>
      <c r="D309">
        <v>8</v>
      </c>
      <c r="E309" t="str">
        <f t="shared" si="4"/>
        <v>8#Stárek Jan</v>
      </c>
    </row>
    <row r="310" spans="1:5" x14ac:dyDescent="0.45">
      <c r="A310">
        <v>5382</v>
      </c>
      <c r="B310" t="s">
        <v>136</v>
      </c>
      <c r="C310">
        <v>5</v>
      </c>
      <c r="D310">
        <v>7</v>
      </c>
      <c r="E310" t="str">
        <f t="shared" si="4"/>
        <v>7#Tomšík Jan</v>
      </c>
    </row>
    <row r="311" spans="1:5" x14ac:dyDescent="0.45">
      <c r="A311">
        <v>5382</v>
      </c>
      <c r="B311" t="s">
        <v>136</v>
      </c>
      <c r="C311">
        <v>10</v>
      </c>
      <c r="D311">
        <v>8</v>
      </c>
      <c r="E311" t="str">
        <f t="shared" si="4"/>
        <v>8#Tomšík Jan</v>
      </c>
    </row>
    <row r="312" spans="1:5" x14ac:dyDescent="0.45">
      <c r="A312">
        <v>3834</v>
      </c>
      <c r="B312" t="s">
        <v>153</v>
      </c>
      <c r="C312">
        <v>6</v>
      </c>
      <c r="D312">
        <v>7</v>
      </c>
      <c r="E312" t="str">
        <f t="shared" si="4"/>
        <v>7#Koucký Miloslav</v>
      </c>
    </row>
    <row r="313" spans="1:5" x14ac:dyDescent="0.45">
      <c r="A313">
        <v>3834</v>
      </c>
      <c r="B313" t="s">
        <v>153</v>
      </c>
      <c r="C313">
        <v>13</v>
      </c>
      <c r="D313">
        <v>8</v>
      </c>
      <c r="E313" t="str">
        <f t="shared" si="4"/>
        <v>8#Koucký Miloslav</v>
      </c>
    </row>
    <row r="314" spans="1:5" x14ac:dyDescent="0.45">
      <c r="A314">
        <v>3733</v>
      </c>
      <c r="B314" t="s">
        <v>84</v>
      </c>
      <c r="C314">
        <v>7</v>
      </c>
      <c r="D314">
        <v>7</v>
      </c>
      <c r="E314" t="str">
        <f t="shared" si="4"/>
        <v>7#Škrobánek Michal</v>
      </c>
    </row>
    <row r="315" spans="1:5" x14ac:dyDescent="0.45">
      <c r="A315">
        <v>3733</v>
      </c>
      <c r="B315" t="s">
        <v>84</v>
      </c>
      <c r="C315">
        <v>11</v>
      </c>
      <c r="D315">
        <v>8</v>
      </c>
      <c r="E315" t="str">
        <f t="shared" si="4"/>
        <v>8#Škrobánek Michal</v>
      </c>
    </row>
    <row r="316" spans="1:5" x14ac:dyDescent="0.45">
      <c r="A316">
        <v>3885</v>
      </c>
      <c r="B316" t="s">
        <v>89</v>
      </c>
      <c r="C316">
        <v>7</v>
      </c>
      <c r="D316">
        <v>7</v>
      </c>
      <c r="E316" t="str">
        <f t="shared" si="4"/>
        <v>7#Zeman Tomáš</v>
      </c>
    </row>
    <row r="317" spans="1:5" x14ac:dyDescent="0.45">
      <c r="A317">
        <v>3885</v>
      </c>
      <c r="B317" t="s">
        <v>89</v>
      </c>
      <c r="C317">
        <v>6</v>
      </c>
      <c r="D317">
        <v>8</v>
      </c>
      <c r="E317" t="str">
        <f t="shared" si="4"/>
        <v>8#Zeman Tomáš</v>
      </c>
    </row>
    <row r="318" spans="1:5" x14ac:dyDescent="0.45">
      <c r="A318">
        <v>5880</v>
      </c>
      <c r="B318" t="s">
        <v>170</v>
      </c>
      <c r="C318">
        <v>14</v>
      </c>
      <c r="D318">
        <v>7</v>
      </c>
      <c r="E318" t="str">
        <f t="shared" si="4"/>
        <v>7#Hataš Martin</v>
      </c>
    </row>
    <row r="319" spans="1:5" x14ac:dyDescent="0.45">
      <c r="A319">
        <v>5880</v>
      </c>
      <c r="B319" t="s">
        <v>170</v>
      </c>
      <c r="C319">
        <v>11</v>
      </c>
      <c r="D319">
        <v>8</v>
      </c>
      <c r="E319" t="str">
        <f t="shared" si="4"/>
        <v>8#Hataš Martin</v>
      </c>
    </row>
    <row r="320" spans="1:5" x14ac:dyDescent="0.45">
      <c r="A320">
        <v>2259</v>
      </c>
      <c r="B320" t="s">
        <v>6</v>
      </c>
      <c r="C320">
        <v>11</v>
      </c>
      <c r="D320">
        <v>7</v>
      </c>
      <c r="E320" t="str">
        <f t="shared" si="4"/>
        <v>7#Bromovský Petr</v>
      </c>
    </row>
    <row r="321" spans="1:5" x14ac:dyDescent="0.45">
      <c r="A321">
        <v>2259</v>
      </c>
      <c r="B321" t="s">
        <v>6</v>
      </c>
      <c r="C321">
        <v>10</v>
      </c>
      <c r="D321">
        <v>8</v>
      </c>
      <c r="E321" t="str">
        <f t="shared" si="4"/>
        <v>8#Bromovský Petr</v>
      </c>
    </row>
    <row r="322" spans="1:5" x14ac:dyDescent="0.45">
      <c r="A322">
        <v>3287</v>
      </c>
      <c r="B322" t="s">
        <v>13</v>
      </c>
      <c r="C322">
        <v>8</v>
      </c>
      <c r="D322">
        <v>7</v>
      </c>
      <c r="E322" t="str">
        <f t="shared" si="4"/>
        <v>7#Prepsl Jan</v>
      </c>
    </row>
    <row r="323" spans="1:5" x14ac:dyDescent="0.45">
      <c r="A323">
        <v>3287</v>
      </c>
      <c r="B323" t="s">
        <v>13</v>
      </c>
      <c r="C323">
        <v>12</v>
      </c>
      <c r="D323">
        <v>8</v>
      </c>
      <c r="E323" t="str">
        <f t="shared" ref="E323:E386" si="5">CONCATENATE(D323,"#",B323)</f>
        <v>8#Prepsl Jan</v>
      </c>
    </row>
    <row r="324" spans="1:5" x14ac:dyDescent="0.45">
      <c r="A324">
        <v>2263</v>
      </c>
      <c r="B324" t="s">
        <v>7</v>
      </c>
      <c r="C324">
        <v>4</v>
      </c>
      <c r="D324">
        <v>7</v>
      </c>
      <c r="E324" t="str">
        <f t="shared" si="5"/>
        <v>7#Kabourek Václav</v>
      </c>
    </row>
    <row r="325" spans="1:5" x14ac:dyDescent="0.45">
      <c r="A325">
        <v>2263</v>
      </c>
      <c r="B325" t="s">
        <v>7</v>
      </c>
      <c r="C325">
        <v>13</v>
      </c>
      <c r="D325">
        <v>8</v>
      </c>
      <c r="E325" t="str">
        <f t="shared" si="5"/>
        <v>8#Kabourek Václav</v>
      </c>
    </row>
    <row r="326" spans="1:5" x14ac:dyDescent="0.45">
      <c r="A326">
        <v>3333</v>
      </c>
      <c r="B326" t="s">
        <v>40</v>
      </c>
      <c r="C326">
        <v>11</v>
      </c>
      <c r="D326">
        <v>7</v>
      </c>
      <c r="E326" t="str">
        <f t="shared" si="5"/>
        <v>7#Novák Zdeněk</v>
      </c>
    </row>
    <row r="327" spans="1:5" x14ac:dyDescent="0.45">
      <c r="A327">
        <v>3333</v>
      </c>
      <c r="B327" t="s">
        <v>40</v>
      </c>
      <c r="C327">
        <v>13</v>
      </c>
      <c r="D327">
        <v>8</v>
      </c>
      <c r="E327" t="str">
        <f t="shared" si="5"/>
        <v>8#Novák Zdeněk</v>
      </c>
    </row>
    <row r="328" spans="1:5" x14ac:dyDescent="0.45">
      <c r="A328">
        <v>2855</v>
      </c>
      <c r="B328" t="s">
        <v>42</v>
      </c>
      <c r="C328">
        <v>8</v>
      </c>
      <c r="D328">
        <v>7</v>
      </c>
      <c r="E328" t="str">
        <f t="shared" si="5"/>
        <v>7#Sigmund David</v>
      </c>
    </row>
    <row r="329" spans="1:5" x14ac:dyDescent="0.45">
      <c r="A329">
        <v>2855</v>
      </c>
      <c r="B329" t="s">
        <v>42</v>
      </c>
      <c r="C329">
        <v>14</v>
      </c>
      <c r="D329">
        <v>8</v>
      </c>
      <c r="E329" t="str">
        <f t="shared" si="5"/>
        <v>8#Sigmund David</v>
      </c>
    </row>
    <row r="330" spans="1:5" x14ac:dyDescent="0.45">
      <c r="A330">
        <v>4303</v>
      </c>
      <c r="B330" t="s">
        <v>145</v>
      </c>
      <c r="C330">
        <v>10</v>
      </c>
      <c r="D330">
        <v>7</v>
      </c>
      <c r="E330" t="str">
        <f t="shared" si="5"/>
        <v>7#Polívka Stanislav</v>
      </c>
    </row>
    <row r="331" spans="1:5" x14ac:dyDescent="0.45">
      <c r="A331">
        <v>4303</v>
      </c>
      <c r="B331" t="s">
        <v>145</v>
      </c>
      <c r="C331">
        <v>6</v>
      </c>
      <c r="D331">
        <v>8</v>
      </c>
      <c r="E331" t="str">
        <f t="shared" si="5"/>
        <v>8#Polívka Stanislav</v>
      </c>
    </row>
    <row r="332" spans="1:5" x14ac:dyDescent="0.45">
      <c r="A332">
        <v>5356</v>
      </c>
      <c r="B332" t="s">
        <v>209</v>
      </c>
      <c r="C332">
        <v>12</v>
      </c>
      <c r="D332">
        <v>7</v>
      </c>
      <c r="E332" t="str">
        <f t="shared" si="5"/>
        <v>7#Černý Tomáš st.</v>
      </c>
    </row>
    <row r="333" spans="1:5" x14ac:dyDescent="0.45">
      <c r="A333">
        <v>5356</v>
      </c>
      <c r="B333" t="s">
        <v>209</v>
      </c>
      <c r="C333">
        <v>14</v>
      </c>
      <c r="D333">
        <v>8</v>
      </c>
      <c r="E333" t="str">
        <f t="shared" si="5"/>
        <v>8#Černý Tomáš st.</v>
      </c>
    </row>
    <row r="334" spans="1:5" x14ac:dyDescent="0.45">
      <c r="A334">
        <v>5532</v>
      </c>
      <c r="B334" t="s">
        <v>159</v>
      </c>
      <c r="C334">
        <v>13</v>
      </c>
      <c r="D334">
        <v>7</v>
      </c>
      <c r="E334" t="str">
        <f t="shared" si="5"/>
        <v>7#Černý Tomáš ml.</v>
      </c>
    </row>
    <row r="335" spans="1:5" x14ac:dyDescent="0.45">
      <c r="A335">
        <v>5532</v>
      </c>
      <c r="B335" t="s">
        <v>159</v>
      </c>
      <c r="C335">
        <v>10</v>
      </c>
      <c r="D335">
        <v>8</v>
      </c>
      <c r="E335" t="str">
        <f t="shared" si="5"/>
        <v>8#Černý Tomáš ml.</v>
      </c>
    </row>
    <row r="336" spans="1:5" x14ac:dyDescent="0.45">
      <c r="A336">
        <v>910</v>
      </c>
      <c r="B336" t="s">
        <v>212</v>
      </c>
      <c r="C336">
        <v>13</v>
      </c>
      <c r="D336">
        <v>7</v>
      </c>
      <c r="E336" t="str">
        <f t="shared" si="5"/>
        <v>7#Petr Viktora</v>
      </c>
    </row>
    <row r="337" spans="1:5" x14ac:dyDescent="0.45">
      <c r="A337">
        <v>910</v>
      </c>
      <c r="B337" t="s">
        <v>212</v>
      </c>
      <c r="C337">
        <v>12</v>
      </c>
      <c r="D337">
        <v>8</v>
      </c>
      <c r="E337" t="str">
        <f t="shared" si="5"/>
        <v>8#Petr Viktora</v>
      </c>
    </row>
    <row r="338" spans="1:5" x14ac:dyDescent="0.45">
      <c r="A338">
        <v>753</v>
      </c>
      <c r="B338" t="s">
        <v>19</v>
      </c>
      <c r="C338">
        <v>6</v>
      </c>
      <c r="D338">
        <v>19</v>
      </c>
      <c r="E338" t="str">
        <f t="shared" si="5"/>
        <v>19#Koubek František</v>
      </c>
    </row>
    <row r="339" spans="1:5" x14ac:dyDescent="0.45">
      <c r="A339">
        <v>753</v>
      </c>
      <c r="B339" t="s">
        <v>19</v>
      </c>
      <c r="C339">
        <v>6</v>
      </c>
      <c r="D339">
        <v>20</v>
      </c>
      <c r="E339" t="str">
        <f t="shared" si="5"/>
        <v>20#Koubek František</v>
      </c>
    </row>
    <row r="340" spans="1:5" x14ac:dyDescent="0.45">
      <c r="A340">
        <v>4103</v>
      </c>
      <c r="B340" t="s">
        <v>90</v>
      </c>
      <c r="C340">
        <v>13</v>
      </c>
      <c r="D340">
        <v>19</v>
      </c>
      <c r="E340" t="str">
        <f t="shared" si="5"/>
        <v>19#Vydra Filip</v>
      </c>
    </row>
    <row r="341" spans="1:5" x14ac:dyDescent="0.45">
      <c r="A341">
        <v>4103</v>
      </c>
      <c r="B341" t="s">
        <v>90</v>
      </c>
      <c r="C341">
        <v>2</v>
      </c>
      <c r="D341">
        <v>20</v>
      </c>
      <c r="E341" t="str">
        <f t="shared" si="5"/>
        <v>20#Vydra Filip</v>
      </c>
    </row>
    <row r="342" spans="1:5" x14ac:dyDescent="0.45">
      <c r="A342">
        <v>4303</v>
      </c>
      <c r="B342" t="s">
        <v>145</v>
      </c>
      <c r="C342">
        <v>1</v>
      </c>
      <c r="D342">
        <v>19</v>
      </c>
      <c r="E342" t="str">
        <f t="shared" si="5"/>
        <v>19#Polívka Stanislav</v>
      </c>
    </row>
    <row r="343" spans="1:5" x14ac:dyDescent="0.45">
      <c r="A343">
        <v>4303</v>
      </c>
      <c r="B343" t="s">
        <v>145</v>
      </c>
      <c r="C343">
        <v>1</v>
      </c>
      <c r="D343">
        <v>20</v>
      </c>
      <c r="E343" t="str">
        <f t="shared" si="5"/>
        <v>20#Polívka Stanislav</v>
      </c>
    </row>
    <row r="344" spans="1:5" x14ac:dyDescent="0.45">
      <c r="A344">
        <v>3428</v>
      </c>
      <c r="B344" t="s">
        <v>24</v>
      </c>
      <c r="C344">
        <v>4</v>
      </c>
      <c r="D344">
        <v>19</v>
      </c>
      <c r="E344" t="str">
        <f t="shared" si="5"/>
        <v>19#Kabát Petr</v>
      </c>
    </row>
    <row r="345" spans="1:5" x14ac:dyDescent="0.45">
      <c r="A345">
        <v>3428</v>
      </c>
      <c r="B345" t="s">
        <v>24</v>
      </c>
      <c r="C345">
        <v>4</v>
      </c>
      <c r="D345">
        <v>20</v>
      </c>
      <c r="E345" t="str">
        <f t="shared" si="5"/>
        <v>20#Kabát Petr</v>
      </c>
    </row>
    <row r="346" spans="1:5" x14ac:dyDescent="0.45">
      <c r="A346">
        <v>3706</v>
      </c>
      <c r="B346" t="s">
        <v>83</v>
      </c>
      <c r="C346">
        <v>6</v>
      </c>
      <c r="D346">
        <v>19</v>
      </c>
      <c r="E346" t="str">
        <f t="shared" si="5"/>
        <v>19#Komora Martin</v>
      </c>
    </row>
    <row r="347" spans="1:5" x14ac:dyDescent="0.45">
      <c r="A347">
        <v>3706</v>
      </c>
      <c r="B347" t="s">
        <v>83</v>
      </c>
      <c r="C347">
        <v>14</v>
      </c>
      <c r="D347">
        <v>20</v>
      </c>
      <c r="E347" t="str">
        <f t="shared" si="5"/>
        <v>20#Komora Martin</v>
      </c>
    </row>
    <row r="348" spans="1:5" x14ac:dyDescent="0.45">
      <c r="A348">
        <v>2355</v>
      </c>
      <c r="B348" t="s">
        <v>4</v>
      </c>
      <c r="C348">
        <v>2</v>
      </c>
      <c r="D348">
        <v>19</v>
      </c>
      <c r="E348" t="str">
        <f t="shared" si="5"/>
        <v>19#Nerad Rostislav</v>
      </c>
    </row>
    <row r="349" spans="1:5" x14ac:dyDescent="0.45">
      <c r="A349">
        <v>2355</v>
      </c>
      <c r="B349" t="s">
        <v>4</v>
      </c>
      <c r="C349">
        <v>3</v>
      </c>
      <c r="D349">
        <v>20</v>
      </c>
      <c r="E349" t="str">
        <f t="shared" si="5"/>
        <v>20#Nerad Rostislav</v>
      </c>
    </row>
    <row r="350" spans="1:5" x14ac:dyDescent="0.45">
      <c r="A350">
        <v>4005</v>
      </c>
      <c r="B350" t="s">
        <v>96</v>
      </c>
      <c r="C350">
        <v>5</v>
      </c>
      <c r="D350">
        <v>19</v>
      </c>
      <c r="E350" t="str">
        <f t="shared" si="5"/>
        <v>19#Radil Miroslav</v>
      </c>
    </row>
    <row r="351" spans="1:5" x14ac:dyDescent="0.45">
      <c r="A351">
        <v>4005</v>
      </c>
      <c r="B351" t="s">
        <v>96</v>
      </c>
      <c r="C351">
        <v>5</v>
      </c>
      <c r="D351">
        <v>20</v>
      </c>
      <c r="E351" t="str">
        <f t="shared" si="5"/>
        <v>20#Radil Miroslav</v>
      </c>
    </row>
    <row r="352" spans="1:5" x14ac:dyDescent="0.45">
      <c r="A352">
        <v>3936</v>
      </c>
      <c r="B352" t="s">
        <v>97</v>
      </c>
      <c r="C352">
        <v>4</v>
      </c>
      <c r="D352">
        <v>19</v>
      </c>
      <c r="E352" t="str">
        <f t="shared" si="5"/>
        <v>19#Seiler Ota</v>
      </c>
    </row>
    <row r="353" spans="1:5" x14ac:dyDescent="0.45">
      <c r="A353">
        <v>3936</v>
      </c>
      <c r="B353" t="s">
        <v>97</v>
      </c>
      <c r="C353">
        <v>13</v>
      </c>
      <c r="D353">
        <v>20</v>
      </c>
      <c r="E353" t="str">
        <f t="shared" si="5"/>
        <v>20#Seiler Ota</v>
      </c>
    </row>
    <row r="354" spans="1:5" x14ac:dyDescent="0.45">
      <c r="A354">
        <v>4109</v>
      </c>
      <c r="B354" t="s">
        <v>103</v>
      </c>
      <c r="C354">
        <v>1</v>
      </c>
      <c r="D354">
        <v>19</v>
      </c>
      <c r="E354" t="str">
        <f t="shared" si="5"/>
        <v>19#Rajdl Jaroslav</v>
      </c>
    </row>
    <row r="355" spans="1:5" x14ac:dyDescent="0.45">
      <c r="A355">
        <v>4109</v>
      </c>
      <c r="B355" t="s">
        <v>103</v>
      </c>
      <c r="C355">
        <v>11</v>
      </c>
      <c r="D355">
        <v>20</v>
      </c>
      <c r="E355" t="str">
        <f t="shared" si="5"/>
        <v>20#Rajdl Jaroslav</v>
      </c>
    </row>
    <row r="356" spans="1:5" x14ac:dyDescent="0.45">
      <c r="A356">
        <v>4100</v>
      </c>
      <c r="B356" t="s">
        <v>138</v>
      </c>
      <c r="C356">
        <v>3</v>
      </c>
      <c r="D356">
        <v>19</v>
      </c>
      <c r="E356" t="str">
        <f t="shared" si="5"/>
        <v>19#Mikeš Pavel</v>
      </c>
    </row>
    <row r="357" spans="1:5" x14ac:dyDescent="0.45">
      <c r="A357">
        <v>4100</v>
      </c>
      <c r="B357" t="s">
        <v>138</v>
      </c>
      <c r="C357">
        <v>3</v>
      </c>
      <c r="D357">
        <v>20</v>
      </c>
      <c r="E357" t="str">
        <f t="shared" si="5"/>
        <v>20#Mikeš Pavel</v>
      </c>
    </row>
    <row r="358" spans="1:5" x14ac:dyDescent="0.45">
      <c r="A358">
        <v>3407</v>
      </c>
      <c r="B358" t="s">
        <v>39</v>
      </c>
      <c r="C358">
        <v>7</v>
      </c>
      <c r="D358">
        <v>19</v>
      </c>
      <c r="E358" t="str">
        <f t="shared" si="5"/>
        <v>19#Man Lukáš</v>
      </c>
    </row>
    <row r="359" spans="1:5" x14ac:dyDescent="0.45">
      <c r="A359">
        <v>3407</v>
      </c>
      <c r="B359" t="s">
        <v>39</v>
      </c>
      <c r="C359">
        <v>7</v>
      </c>
      <c r="D359">
        <v>20</v>
      </c>
      <c r="E359" t="str">
        <f t="shared" si="5"/>
        <v>20#Man Lukáš</v>
      </c>
    </row>
    <row r="360" spans="1:5" x14ac:dyDescent="0.45">
      <c r="A360">
        <v>3357</v>
      </c>
      <c r="B360" t="s">
        <v>35</v>
      </c>
      <c r="C360">
        <v>11</v>
      </c>
      <c r="D360">
        <v>19</v>
      </c>
      <c r="E360" t="str">
        <f t="shared" si="5"/>
        <v>19#Křenek Radek</v>
      </c>
    </row>
    <row r="361" spans="1:5" x14ac:dyDescent="0.45">
      <c r="A361">
        <v>3357</v>
      </c>
      <c r="B361" t="s">
        <v>35</v>
      </c>
      <c r="C361">
        <v>8</v>
      </c>
      <c r="D361">
        <v>20</v>
      </c>
      <c r="E361" t="str">
        <f t="shared" si="5"/>
        <v>20#Křenek Radek</v>
      </c>
    </row>
    <row r="362" spans="1:5" x14ac:dyDescent="0.45">
      <c r="A362">
        <v>6210</v>
      </c>
      <c r="B362" t="s">
        <v>186</v>
      </c>
      <c r="C362">
        <v>4</v>
      </c>
      <c r="D362">
        <v>19</v>
      </c>
      <c r="E362" t="str">
        <f t="shared" si="5"/>
        <v>19#Vojta Jan</v>
      </c>
    </row>
    <row r="363" spans="1:5" x14ac:dyDescent="0.45">
      <c r="A363">
        <v>6210</v>
      </c>
      <c r="B363" t="s">
        <v>186</v>
      </c>
      <c r="C363">
        <v>2</v>
      </c>
      <c r="D363">
        <v>20</v>
      </c>
      <c r="E363" t="str">
        <f t="shared" si="5"/>
        <v>20#Vojta Jan</v>
      </c>
    </row>
    <row r="364" spans="1:5" x14ac:dyDescent="0.45">
      <c r="A364">
        <v>5165</v>
      </c>
      <c r="B364" t="s">
        <v>195</v>
      </c>
      <c r="C364">
        <v>12</v>
      </c>
      <c r="D364">
        <v>19</v>
      </c>
      <c r="E364" t="str">
        <f t="shared" si="5"/>
        <v>19#Paulovič Marek</v>
      </c>
    </row>
    <row r="365" spans="1:5" x14ac:dyDescent="0.45">
      <c r="A365">
        <v>5165</v>
      </c>
      <c r="B365" t="s">
        <v>195</v>
      </c>
      <c r="C365">
        <v>1</v>
      </c>
      <c r="D365">
        <v>20</v>
      </c>
      <c r="E365" t="str">
        <f t="shared" si="5"/>
        <v>20#Paulovič Marek</v>
      </c>
    </row>
    <row r="366" spans="1:5" x14ac:dyDescent="0.45">
      <c r="A366">
        <v>5713</v>
      </c>
      <c r="B366" t="s">
        <v>198</v>
      </c>
      <c r="C366">
        <v>12</v>
      </c>
      <c r="D366">
        <v>19</v>
      </c>
      <c r="E366" t="str">
        <f t="shared" si="5"/>
        <v>19#Pužej Štěpán</v>
      </c>
    </row>
    <row r="367" spans="1:5" x14ac:dyDescent="0.45">
      <c r="A367">
        <v>5713</v>
      </c>
      <c r="B367" t="s">
        <v>198</v>
      </c>
      <c r="C367">
        <v>11</v>
      </c>
      <c r="D367">
        <v>20</v>
      </c>
      <c r="E367" t="str">
        <f t="shared" si="5"/>
        <v>20#Pužej Štěpán</v>
      </c>
    </row>
    <row r="368" spans="1:5" x14ac:dyDescent="0.45">
      <c r="A368">
        <v>3409</v>
      </c>
      <c r="B368" t="s">
        <v>31</v>
      </c>
      <c r="C368">
        <v>2</v>
      </c>
      <c r="D368">
        <v>19</v>
      </c>
      <c r="E368" t="str">
        <f t="shared" si="5"/>
        <v>19#Buriánek Jaroslav</v>
      </c>
    </row>
    <row r="369" spans="1:5" x14ac:dyDescent="0.45">
      <c r="A369">
        <v>3409</v>
      </c>
      <c r="B369" t="s">
        <v>31</v>
      </c>
      <c r="C369">
        <v>7</v>
      </c>
      <c r="D369">
        <v>20</v>
      </c>
      <c r="E369" t="str">
        <f t="shared" si="5"/>
        <v>20#Buriánek Jaroslav</v>
      </c>
    </row>
    <row r="370" spans="1:5" x14ac:dyDescent="0.45">
      <c r="A370">
        <v>3486</v>
      </c>
      <c r="B370" t="s">
        <v>43</v>
      </c>
      <c r="C370">
        <v>9</v>
      </c>
      <c r="D370">
        <v>19</v>
      </c>
      <c r="E370" t="str">
        <f t="shared" si="5"/>
        <v>19#Tichý Jan</v>
      </c>
    </row>
    <row r="371" spans="1:5" x14ac:dyDescent="0.45">
      <c r="A371">
        <v>3486</v>
      </c>
      <c r="B371" t="s">
        <v>43</v>
      </c>
      <c r="C371">
        <v>3</v>
      </c>
      <c r="D371">
        <v>20</v>
      </c>
      <c r="E371" t="str">
        <f t="shared" si="5"/>
        <v>20#Tichý Jan</v>
      </c>
    </row>
    <row r="372" spans="1:5" x14ac:dyDescent="0.45">
      <c r="A372">
        <v>3558</v>
      </c>
      <c r="B372" t="s">
        <v>32</v>
      </c>
      <c r="C372">
        <v>11</v>
      </c>
      <c r="D372">
        <v>19</v>
      </c>
      <c r="E372" t="str">
        <f t="shared" si="5"/>
        <v>19#Reichert Petr</v>
      </c>
    </row>
    <row r="373" spans="1:5" x14ac:dyDescent="0.45">
      <c r="A373">
        <v>3558</v>
      </c>
      <c r="B373" t="s">
        <v>32</v>
      </c>
      <c r="C373">
        <v>11</v>
      </c>
      <c r="D373">
        <v>20</v>
      </c>
      <c r="E373" t="str">
        <f t="shared" si="5"/>
        <v>20#Reichert Petr</v>
      </c>
    </row>
    <row r="374" spans="1:5" x14ac:dyDescent="0.45">
      <c r="A374">
        <v>4625</v>
      </c>
      <c r="B374" t="s">
        <v>121</v>
      </c>
      <c r="C374">
        <v>10</v>
      </c>
      <c r="D374">
        <v>19</v>
      </c>
      <c r="E374" t="str">
        <f t="shared" si="5"/>
        <v>19#Hrdlička Jaroslav</v>
      </c>
    </row>
    <row r="375" spans="1:5" x14ac:dyDescent="0.45">
      <c r="A375">
        <v>4625</v>
      </c>
      <c r="B375" t="s">
        <v>121</v>
      </c>
      <c r="C375">
        <v>9</v>
      </c>
      <c r="D375">
        <v>20</v>
      </c>
      <c r="E375" t="str">
        <f t="shared" si="5"/>
        <v>20#Hrdlička Jaroslav</v>
      </c>
    </row>
    <row r="376" spans="1:5" x14ac:dyDescent="0.45">
      <c r="A376">
        <v>6197</v>
      </c>
      <c r="B376" t="s">
        <v>173</v>
      </c>
      <c r="C376">
        <v>1</v>
      </c>
      <c r="D376">
        <v>19</v>
      </c>
      <c r="E376" t="str">
        <f t="shared" si="5"/>
        <v>19#Kalčík Matěj</v>
      </c>
    </row>
    <row r="377" spans="1:5" x14ac:dyDescent="0.45">
      <c r="A377">
        <v>6197</v>
      </c>
      <c r="B377" t="s">
        <v>173</v>
      </c>
      <c r="C377">
        <v>9</v>
      </c>
      <c r="D377">
        <v>20</v>
      </c>
      <c r="E377" t="str">
        <f t="shared" si="5"/>
        <v>20#Kalčík Matěj</v>
      </c>
    </row>
    <row r="378" spans="1:5" x14ac:dyDescent="0.45">
      <c r="A378">
        <v>5521</v>
      </c>
      <c r="B378" t="s">
        <v>127</v>
      </c>
      <c r="C378">
        <v>10</v>
      </c>
      <c r="D378">
        <v>19</v>
      </c>
      <c r="E378" t="str">
        <f t="shared" si="5"/>
        <v>19#Strnad Lukáš</v>
      </c>
    </row>
    <row r="379" spans="1:5" x14ac:dyDescent="0.45">
      <c r="A379">
        <v>5521</v>
      </c>
      <c r="B379" t="s">
        <v>127</v>
      </c>
      <c r="C379">
        <v>6.5</v>
      </c>
      <c r="D379">
        <v>20</v>
      </c>
      <c r="E379" t="str">
        <f t="shared" si="5"/>
        <v>20#Strnad Lukáš</v>
      </c>
    </row>
    <row r="380" spans="1:5" x14ac:dyDescent="0.45">
      <c r="A380">
        <v>4324</v>
      </c>
      <c r="B380" t="s">
        <v>106</v>
      </c>
      <c r="C380">
        <v>9</v>
      </c>
      <c r="D380">
        <v>19</v>
      </c>
      <c r="E380" t="str">
        <f t="shared" si="5"/>
        <v>19#Špánek Milan</v>
      </c>
    </row>
    <row r="381" spans="1:5" x14ac:dyDescent="0.45">
      <c r="A381">
        <v>4324</v>
      </c>
      <c r="B381" t="s">
        <v>106</v>
      </c>
      <c r="C381">
        <v>10</v>
      </c>
      <c r="D381">
        <v>20</v>
      </c>
      <c r="E381" t="str">
        <f t="shared" si="5"/>
        <v>20#Špánek Milan</v>
      </c>
    </row>
    <row r="382" spans="1:5" x14ac:dyDescent="0.45">
      <c r="A382">
        <v>4619</v>
      </c>
      <c r="B382" t="s">
        <v>119</v>
      </c>
      <c r="C382">
        <v>11</v>
      </c>
      <c r="D382">
        <v>19</v>
      </c>
      <c r="E382" t="str">
        <f t="shared" si="5"/>
        <v>19#Cepák Josef</v>
      </c>
    </row>
    <row r="383" spans="1:5" x14ac:dyDescent="0.45">
      <c r="A383">
        <v>4619</v>
      </c>
      <c r="B383" t="s">
        <v>119</v>
      </c>
      <c r="C383">
        <v>4</v>
      </c>
      <c r="D383">
        <v>20</v>
      </c>
      <c r="E383" t="str">
        <f t="shared" si="5"/>
        <v>20#Cepák Josef</v>
      </c>
    </row>
    <row r="384" spans="1:5" x14ac:dyDescent="0.45">
      <c r="A384">
        <v>5621</v>
      </c>
      <c r="B384" t="s">
        <v>213</v>
      </c>
      <c r="C384">
        <v>8</v>
      </c>
      <c r="D384">
        <v>19</v>
      </c>
      <c r="E384" t="str">
        <f t="shared" si="5"/>
        <v>19#Dědík Vladimír</v>
      </c>
    </row>
    <row r="385" spans="1:5" x14ac:dyDescent="0.45">
      <c r="A385">
        <v>5621</v>
      </c>
      <c r="B385" t="s">
        <v>213</v>
      </c>
      <c r="C385">
        <v>4</v>
      </c>
      <c r="D385">
        <v>20</v>
      </c>
      <c r="E385" t="str">
        <f t="shared" si="5"/>
        <v>20#Dědík Vladimír</v>
      </c>
    </row>
    <row r="386" spans="1:5" x14ac:dyDescent="0.45">
      <c r="A386">
        <v>911</v>
      </c>
      <c r="B386" t="s">
        <v>137</v>
      </c>
      <c r="C386">
        <v>14</v>
      </c>
      <c r="D386">
        <v>19</v>
      </c>
      <c r="E386" t="str">
        <f t="shared" si="5"/>
        <v>19#Klement Jiří</v>
      </c>
    </row>
    <row r="387" spans="1:5" x14ac:dyDescent="0.45">
      <c r="A387">
        <v>911</v>
      </c>
      <c r="B387" t="s">
        <v>137</v>
      </c>
      <c r="C387">
        <v>13</v>
      </c>
      <c r="D387">
        <v>20</v>
      </c>
      <c r="E387" t="str">
        <f t="shared" ref="E387:E450" si="6">CONCATENATE(D387,"#",B387)</f>
        <v>20#Klement Jiří</v>
      </c>
    </row>
    <row r="388" spans="1:5" x14ac:dyDescent="0.45">
      <c r="A388">
        <v>5439</v>
      </c>
      <c r="B388" t="s">
        <v>189</v>
      </c>
      <c r="C388">
        <v>3</v>
      </c>
      <c r="D388">
        <v>19</v>
      </c>
      <c r="E388" t="str">
        <f t="shared" si="6"/>
        <v>19#Herynk František</v>
      </c>
    </row>
    <row r="389" spans="1:5" x14ac:dyDescent="0.45">
      <c r="A389">
        <v>5439</v>
      </c>
      <c r="B389" t="s">
        <v>189</v>
      </c>
      <c r="C389">
        <v>10</v>
      </c>
      <c r="D389">
        <v>20</v>
      </c>
      <c r="E389" t="str">
        <f t="shared" si="6"/>
        <v>20#Herynk František</v>
      </c>
    </row>
    <row r="390" spans="1:5" x14ac:dyDescent="0.45">
      <c r="A390">
        <v>1106</v>
      </c>
      <c r="B390" t="s">
        <v>139</v>
      </c>
      <c r="C390">
        <v>2</v>
      </c>
      <c r="D390">
        <v>19</v>
      </c>
      <c r="E390" t="str">
        <f t="shared" si="6"/>
        <v>19#Rada Milan</v>
      </c>
    </row>
    <row r="391" spans="1:5" x14ac:dyDescent="0.45">
      <c r="A391">
        <v>1106</v>
      </c>
      <c r="B391" t="s">
        <v>139</v>
      </c>
      <c r="C391">
        <v>5</v>
      </c>
      <c r="D391">
        <v>20</v>
      </c>
      <c r="E391" t="str">
        <f t="shared" si="6"/>
        <v>20#Rada Milan</v>
      </c>
    </row>
    <row r="392" spans="1:5" x14ac:dyDescent="0.45">
      <c r="A392">
        <v>2934</v>
      </c>
      <c r="B392" t="s">
        <v>174</v>
      </c>
      <c r="C392">
        <v>5</v>
      </c>
      <c r="D392">
        <v>19</v>
      </c>
      <c r="E392" t="str">
        <f t="shared" si="6"/>
        <v>19#Fejfar Kamil</v>
      </c>
    </row>
    <row r="393" spans="1:5" x14ac:dyDescent="0.45">
      <c r="A393">
        <v>2934</v>
      </c>
      <c r="B393" t="s">
        <v>174</v>
      </c>
      <c r="C393">
        <v>5</v>
      </c>
      <c r="D393">
        <v>20</v>
      </c>
      <c r="E393" t="str">
        <f t="shared" si="6"/>
        <v>20#Fejfar Kamil</v>
      </c>
    </row>
    <row r="394" spans="1:5" x14ac:dyDescent="0.45">
      <c r="A394">
        <v>2175</v>
      </c>
      <c r="B394" t="s">
        <v>86</v>
      </c>
      <c r="C394">
        <v>8</v>
      </c>
      <c r="D394">
        <v>19</v>
      </c>
      <c r="E394" t="str">
        <f t="shared" si="6"/>
        <v>19#Štětina Petr</v>
      </c>
    </row>
    <row r="395" spans="1:5" x14ac:dyDescent="0.45">
      <c r="A395">
        <v>2175</v>
      </c>
      <c r="B395" t="s">
        <v>86</v>
      </c>
      <c r="C395">
        <v>9</v>
      </c>
      <c r="D395">
        <v>20</v>
      </c>
      <c r="E395" t="str">
        <f t="shared" si="6"/>
        <v>20#Štětina Petr</v>
      </c>
    </row>
    <row r="396" spans="1:5" x14ac:dyDescent="0.45">
      <c r="A396">
        <v>4350</v>
      </c>
      <c r="B396" t="s">
        <v>130</v>
      </c>
      <c r="C396">
        <v>14</v>
      </c>
      <c r="D396">
        <v>19</v>
      </c>
      <c r="E396" t="str">
        <f t="shared" si="6"/>
        <v>19#Horák Vladimír</v>
      </c>
    </row>
    <row r="397" spans="1:5" x14ac:dyDescent="0.45">
      <c r="A397">
        <v>4350</v>
      </c>
      <c r="B397" t="s">
        <v>130</v>
      </c>
      <c r="C397">
        <v>8</v>
      </c>
      <c r="D397">
        <v>20</v>
      </c>
      <c r="E397" t="str">
        <f t="shared" si="6"/>
        <v>20#Horák Vladimír</v>
      </c>
    </row>
    <row r="398" spans="1:5" x14ac:dyDescent="0.45">
      <c r="A398">
        <v>3890</v>
      </c>
      <c r="B398" t="s">
        <v>94</v>
      </c>
      <c r="C398">
        <v>9</v>
      </c>
      <c r="D398">
        <v>19</v>
      </c>
      <c r="E398" t="str">
        <f t="shared" si="6"/>
        <v>19#Hampejs David</v>
      </c>
    </row>
    <row r="399" spans="1:5" x14ac:dyDescent="0.45">
      <c r="A399">
        <v>3890</v>
      </c>
      <c r="B399" t="s">
        <v>94</v>
      </c>
      <c r="C399">
        <v>12</v>
      </c>
      <c r="D399">
        <v>20</v>
      </c>
      <c r="E399" t="str">
        <f t="shared" si="6"/>
        <v>20#Hampejs David</v>
      </c>
    </row>
    <row r="400" spans="1:5" x14ac:dyDescent="0.45">
      <c r="A400">
        <v>5152</v>
      </c>
      <c r="B400" t="s">
        <v>214</v>
      </c>
      <c r="C400">
        <v>5</v>
      </c>
      <c r="D400">
        <v>19</v>
      </c>
      <c r="E400" t="str">
        <f t="shared" si="6"/>
        <v>19#Ondřej Česal</v>
      </c>
    </row>
    <row r="401" spans="1:5" x14ac:dyDescent="0.45">
      <c r="A401">
        <v>5152</v>
      </c>
      <c r="B401" t="s">
        <v>214</v>
      </c>
      <c r="C401">
        <v>6</v>
      </c>
      <c r="D401">
        <v>20</v>
      </c>
      <c r="E401" t="str">
        <f t="shared" si="6"/>
        <v>20#Ondřej Česal</v>
      </c>
    </row>
    <row r="402" spans="1:5" x14ac:dyDescent="0.45">
      <c r="A402">
        <v>5880</v>
      </c>
      <c r="B402" t="s">
        <v>170</v>
      </c>
      <c r="C402">
        <v>7</v>
      </c>
      <c r="D402">
        <v>19</v>
      </c>
      <c r="E402" t="str">
        <f t="shared" si="6"/>
        <v>19#Hataš Martin</v>
      </c>
    </row>
    <row r="403" spans="1:5" x14ac:dyDescent="0.45">
      <c r="A403">
        <v>5880</v>
      </c>
      <c r="B403" t="s">
        <v>170</v>
      </c>
      <c r="C403">
        <v>10</v>
      </c>
      <c r="D403">
        <v>20</v>
      </c>
      <c r="E403" t="str">
        <f t="shared" si="6"/>
        <v>20#Hataš Martin</v>
      </c>
    </row>
    <row r="404" spans="1:5" x14ac:dyDescent="0.45">
      <c r="A404">
        <v>4056</v>
      </c>
      <c r="B404" t="s">
        <v>98</v>
      </c>
      <c r="C404">
        <v>13</v>
      </c>
      <c r="D404">
        <v>19</v>
      </c>
      <c r="E404" t="str">
        <f t="shared" si="6"/>
        <v>19#Tvarůžek Miroslav</v>
      </c>
    </row>
    <row r="405" spans="1:5" x14ac:dyDescent="0.45">
      <c r="A405">
        <v>4056</v>
      </c>
      <c r="B405" t="s">
        <v>98</v>
      </c>
      <c r="C405">
        <v>1</v>
      </c>
      <c r="D405">
        <v>20</v>
      </c>
      <c r="E405" t="str">
        <f t="shared" si="6"/>
        <v>20#Tvarůžek Miroslav</v>
      </c>
    </row>
    <row r="406" spans="1:5" x14ac:dyDescent="0.45">
      <c r="A406">
        <v>2319</v>
      </c>
      <c r="B406" t="s">
        <v>215</v>
      </c>
      <c r="C406">
        <v>8</v>
      </c>
      <c r="D406">
        <v>19</v>
      </c>
      <c r="E406" t="str">
        <f t="shared" si="6"/>
        <v>19#Surgota Juraj</v>
      </c>
    </row>
    <row r="407" spans="1:5" x14ac:dyDescent="0.45">
      <c r="A407">
        <v>2319</v>
      </c>
      <c r="B407" t="s">
        <v>215</v>
      </c>
      <c r="C407">
        <v>8</v>
      </c>
      <c r="D407">
        <v>20</v>
      </c>
      <c r="E407" t="str">
        <f t="shared" si="6"/>
        <v>20#Surgota Juraj</v>
      </c>
    </row>
    <row r="408" spans="1:5" x14ac:dyDescent="0.45">
      <c r="A408">
        <v>4173</v>
      </c>
      <c r="B408" t="s">
        <v>129</v>
      </c>
      <c r="C408">
        <v>10</v>
      </c>
      <c r="D408">
        <v>19</v>
      </c>
      <c r="E408" t="str">
        <f t="shared" si="6"/>
        <v>19#Varga Ladislav</v>
      </c>
    </row>
    <row r="409" spans="1:5" x14ac:dyDescent="0.45">
      <c r="A409">
        <v>4173</v>
      </c>
      <c r="B409" t="s">
        <v>129</v>
      </c>
      <c r="C409">
        <v>12</v>
      </c>
      <c r="D409">
        <v>20</v>
      </c>
      <c r="E409" t="str">
        <f t="shared" si="6"/>
        <v>20#Varga Ladislav</v>
      </c>
    </row>
    <row r="410" spans="1:5" x14ac:dyDescent="0.45">
      <c r="A410">
        <v>3645</v>
      </c>
      <c r="B410" t="s">
        <v>34</v>
      </c>
      <c r="C410">
        <v>6</v>
      </c>
      <c r="D410">
        <v>19</v>
      </c>
      <c r="E410" t="str">
        <f t="shared" si="6"/>
        <v>19#Bank Jan</v>
      </c>
    </row>
    <row r="411" spans="1:5" x14ac:dyDescent="0.45">
      <c r="A411">
        <v>3645</v>
      </c>
      <c r="B411" t="s">
        <v>34</v>
      </c>
      <c r="C411">
        <v>2</v>
      </c>
      <c r="D411">
        <v>20</v>
      </c>
      <c r="E411" t="str">
        <f t="shared" si="6"/>
        <v>20#Bank Jan</v>
      </c>
    </row>
    <row r="412" spans="1:5" x14ac:dyDescent="0.45">
      <c r="A412">
        <v>6643</v>
      </c>
      <c r="B412" t="s">
        <v>179</v>
      </c>
      <c r="C412">
        <v>13</v>
      </c>
      <c r="D412">
        <v>19</v>
      </c>
      <c r="E412" t="str">
        <f t="shared" si="6"/>
        <v>19#Hanousek Jiří</v>
      </c>
    </row>
    <row r="413" spans="1:5" x14ac:dyDescent="0.45">
      <c r="A413">
        <v>6643</v>
      </c>
      <c r="B413" t="s">
        <v>179</v>
      </c>
      <c r="C413">
        <v>14</v>
      </c>
      <c r="D413">
        <v>20</v>
      </c>
      <c r="E413" t="str">
        <f t="shared" si="6"/>
        <v>20#Hanousek Jiří</v>
      </c>
    </row>
    <row r="414" spans="1:5" x14ac:dyDescent="0.45">
      <c r="A414">
        <v>6641</v>
      </c>
      <c r="B414" t="s">
        <v>216</v>
      </c>
      <c r="C414">
        <v>7</v>
      </c>
      <c r="D414">
        <v>19</v>
      </c>
      <c r="E414" t="str">
        <f t="shared" si="6"/>
        <v>19#Jirsa Jiří</v>
      </c>
    </row>
    <row r="415" spans="1:5" x14ac:dyDescent="0.45">
      <c r="A415">
        <v>6641</v>
      </c>
      <c r="B415" t="s">
        <v>216</v>
      </c>
      <c r="C415">
        <v>13</v>
      </c>
      <c r="D415">
        <v>20</v>
      </c>
      <c r="E415" t="str">
        <f t="shared" si="6"/>
        <v>20#Jirsa Jiří</v>
      </c>
    </row>
    <row r="416" spans="1:5" x14ac:dyDescent="0.45">
      <c r="A416">
        <v>2789</v>
      </c>
      <c r="B416" t="s">
        <v>142</v>
      </c>
      <c r="C416">
        <v>3</v>
      </c>
      <c r="D416">
        <v>19</v>
      </c>
      <c r="E416" t="str">
        <f t="shared" si="6"/>
        <v>19#Karásek Pavel</v>
      </c>
    </row>
    <row r="417" spans="1:5" x14ac:dyDescent="0.45">
      <c r="A417">
        <v>2789</v>
      </c>
      <c r="B417" t="s">
        <v>142</v>
      </c>
      <c r="C417">
        <v>14</v>
      </c>
      <c r="D417">
        <v>20</v>
      </c>
      <c r="E417" t="str">
        <f t="shared" si="6"/>
        <v>20#Karásek Pavel</v>
      </c>
    </row>
    <row r="418" spans="1:5" x14ac:dyDescent="0.45">
      <c r="A418">
        <v>3331</v>
      </c>
      <c r="B418" t="s">
        <v>44</v>
      </c>
      <c r="C418">
        <v>12</v>
      </c>
      <c r="D418">
        <v>19</v>
      </c>
      <c r="E418" t="str">
        <f t="shared" si="6"/>
        <v>19#Koch Radek</v>
      </c>
    </row>
    <row r="419" spans="1:5" x14ac:dyDescent="0.45">
      <c r="A419">
        <v>3331</v>
      </c>
      <c r="B419" t="s">
        <v>44</v>
      </c>
      <c r="C419">
        <v>6.5</v>
      </c>
      <c r="D419">
        <v>20</v>
      </c>
      <c r="E419" t="str">
        <f t="shared" si="6"/>
        <v>20#Koch Radek</v>
      </c>
    </row>
    <row r="420" spans="1:5" x14ac:dyDescent="0.45">
      <c r="A420">
        <v>99</v>
      </c>
      <c r="B420" t="s">
        <v>217</v>
      </c>
      <c r="C420">
        <v>14</v>
      </c>
      <c r="D420">
        <v>19</v>
      </c>
      <c r="E420" t="str">
        <f t="shared" si="6"/>
        <v>19#Ing. Tůma David</v>
      </c>
    </row>
    <row r="421" spans="1:5" x14ac:dyDescent="0.45">
      <c r="A421">
        <v>99</v>
      </c>
      <c r="B421" t="s">
        <v>217</v>
      </c>
      <c r="C421">
        <v>12</v>
      </c>
      <c r="D421">
        <v>20</v>
      </c>
      <c r="E421" t="str">
        <f t="shared" si="6"/>
        <v>20#Ing. Tůma David</v>
      </c>
    </row>
    <row r="422" spans="1:5" x14ac:dyDescent="0.45">
      <c r="A422">
        <v>3397</v>
      </c>
      <c r="B422" t="s">
        <v>202</v>
      </c>
      <c r="C422">
        <v>7</v>
      </c>
      <c r="D422">
        <v>21</v>
      </c>
      <c r="E422" t="str">
        <f t="shared" si="6"/>
        <v>21#Vele Patrik</v>
      </c>
    </row>
    <row r="423" spans="1:5" x14ac:dyDescent="0.45">
      <c r="A423">
        <v>3397</v>
      </c>
      <c r="B423" t="s">
        <v>202</v>
      </c>
      <c r="C423">
        <v>2</v>
      </c>
      <c r="D423">
        <v>22</v>
      </c>
      <c r="E423" t="str">
        <f t="shared" si="6"/>
        <v>22#Vele Patrik</v>
      </c>
    </row>
    <row r="424" spans="1:5" x14ac:dyDescent="0.45">
      <c r="A424">
        <v>3486</v>
      </c>
      <c r="B424" t="s">
        <v>43</v>
      </c>
      <c r="C424">
        <v>4</v>
      </c>
      <c r="D424">
        <v>21</v>
      </c>
      <c r="E424" t="str">
        <f t="shared" si="6"/>
        <v>21#Tichý Jan</v>
      </c>
    </row>
    <row r="425" spans="1:5" x14ac:dyDescent="0.45">
      <c r="A425">
        <v>3486</v>
      </c>
      <c r="B425" t="s">
        <v>43</v>
      </c>
      <c r="C425">
        <v>3</v>
      </c>
      <c r="D425">
        <v>22</v>
      </c>
      <c r="E425" t="str">
        <f t="shared" si="6"/>
        <v>22#Tichý Jan</v>
      </c>
    </row>
    <row r="426" spans="1:5" x14ac:dyDescent="0.45">
      <c r="A426">
        <v>3558</v>
      </c>
      <c r="B426" t="s">
        <v>32</v>
      </c>
      <c r="C426">
        <v>3</v>
      </c>
      <c r="D426">
        <v>21</v>
      </c>
      <c r="E426" t="str">
        <f t="shared" si="6"/>
        <v>21#Reichert Petr</v>
      </c>
    </row>
    <row r="427" spans="1:5" x14ac:dyDescent="0.45">
      <c r="A427">
        <v>3558</v>
      </c>
      <c r="B427" t="s">
        <v>32</v>
      </c>
      <c r="C427">
        <v>2</v>
      </c>
      <c r="D427">
        <v>22</v>
      </c>
      <c r="E427" t="str">
        <f t="shared" si="6"/>
        <v>22#Reichert Petr</v>
      </c>
    </row>
    <row r="428" spans="1:5" x14ac:dyDescent="0.45">
      <c r="A428">
        <v>4625</v>
      </c>
      <c r="B428" t="s">
        <v>121</v>
      </c>
      <c r="C428">
        <v>5</v>
      </c>
      <c r="D428">
        <v>21</v>
      </c>
      <c r="E428" t="str">
        <f t="shared" si="6"/>
        <v>21#Hrdlička Jaroslav</v>
      </c>
    </row>
    <row r="429" spans="1:5" x14ac:dyDescent="0.45">
      <c r="A429">
        <v>4625</v>
      </c>
      <c r="B429" t="s">
        <v>121</v>
      </c>
      <c r="C429">
        <v>9</v>
      </c>
      <c r="D429">
        <v>22</v>
      </c>
      <c r="E429" t="str">
        <f t="shared" si="6"/>
        <v>22#Hrdlička Jaroslav</v>
      </c>
    </row>
    <row r="430" spans="1:5" x14ac:dyDescent="0.45">
      <c r="A430">
        <v>6197</v>
      </c>
      <c r="B430" t="s">
        <v>173</v>
      </c>
      <c r="C430">
        <v>8</v>
      </c>
      <c r="D430">
        <v>21</v>
      </c>
      <c r="E430" t="str">
        <f t="shared" si="6"/>
        <v>21#Kalčík Matěj</v>
      </c>
    </row>
    <row r="431" spans="1:5" x14ac:dyDescent="0.45">
      <c r="A431">
        <v>6197</v>
      </c>
      <c r="B431" t="s">
        <v>173</v>
      </c>
      <c r="C431">
        <v>9</v>
      </c>
      <c r="D431">
        <v>22</v>
      </c>
      <c r="E431" t="str">
        <f t="shared" si="6"/>
        <v>22#Kalčík Matěj</v>
      </c>
    </row>
    <row r="432" spans="1:5" x14ac:dyDescent="0.45">
      <c r="A432">
        <v>5521</v>
      </c>
      <c r="B432" t="s">
        <v>127</v>
      </c>
      <c r="C432">
        <v>2</v>
      </c>
      <c r="D432">
        <v>21</v>
      </c>
      <c r="E432" t="str">
        <f t="shared" si="6"/>
        <v>21#Strnad Lukáš</v>
      </c>
    </row>
    <row r="433" spans="1:5" x14ac:dyDescent="0.45">
      <c r="A433">
        <v>5521</v>
      </c>
      <c r="B433" t="s">
        <v>127</v>
      </c>
      <c r="C433">
        <v>1</v>
      </c>
      <c r="D433">
        <v>22</v>
      </c>
      <c r="E433" t="str">
        <f t="shared" si="6"/>
        <v>22#Strnad Lukáš</v>
      </c>
    </row>
    <row r="434" spans="1:5" x14ac:dyDescent="0.45">
      <c r="A434">
        <v>3890</v>
      </c>
      <c r="B434" t="s">
        <v>94</v>
      </c>
      <c r="C434">
        <v>9</v>
      </c>
      <c r="D434">
        <v>21</v>
      </c>
      <c r="E434" t="str">
        <f t="shared" si="6"/>
        <v>21#Hampejs David</v>
      </c>
    </row>
    <row r="435" spans="1:5" x14ac:dyDescent="0.45">
      <c r="A435">
        <v>3890</v>
      </c>
      <c r="B435" t="s">
        <v>94</v>
      </c>
      <c r="C435">
        <v>1</v>
      </c>
      <c r="D435">
        <v>22</v>
      </c>
      <c r="E435" t="str">
        <f t="shared" si="6"/>
        <v>22#Hampejs David</v>
      </c>
    </row>
    <row r="436" spans="1:5" x14ac:dyDescent="0.45">
      <c r="A436">
        <v>5152</v>
      </c>
      <c r="B436" t="s">
        <v>214</v>
      </c>
      <c r="C436">
        <v>5</v>
      </c>
      <c r="D436">
        <v>21</v>
      </c>
      <c r="E436" t="str">
        <f t="shared" si="6"/>
        <v>21#Ondřej Česal</v>
      </c>
    </row>
    <row r="437" spans="1:5" x14ac:dyDescent="0.45">
      <c r="A437">
        <v>5152</v>
      </c>
      <c r="B437" t="s">
        <v>214</v>
      </c>
      <c r="C437">
        <v>3</v>
      </c>
      <c r="D437">
        <v>22</v>
      </c>
      <c r="E437" t="str">
        <f t="shared" si="6"/>
        <v>22#Ondřej Česal</v>
      </c>
    </row>
    <row r="438" spans="1:5" x14ac:dyDescent="0.45">
      <c r="A438">
        <v>3981</v>
      </c>
      <c r="B438" t="s">
        <v>165</v>
      </c>
      <c r="C438">
        <v>10</v>
      </c>
      <c r="D438">
        <v>21</v>
      </c>
      <c r="E438" t="str">
        <f t="shared" si="6"/>
        <v>21#Končický Tomáš</v>
      </c>
    </row>
    <row r="439" spans="1:5" x14ac:dyDescent="0.45">
      <c r="A439">
        <v>3981</v>
      </c>
      <c r="B439" t="s">
        <v>165</v>
      </c>
      <c r="C439">
        <v>8</v>
      </c>
      <c r="D439">
        <v>22</v>
      </c>
      <c r="E439" t="str">
        <f t="shared" si="6"/>
        <v>22#Končický Tomáš</v>
      </c>
    </row>
    <row r="440" spans="1:5" x14ac:dyDescent="0.45">
      <c r="A440">
        <v>753</v>
      </c>
      <c r="B440" t="s">
        <v>19</v>
      </c>
      <c r="C440">
        <v>8</v>
      </c>
      <c r="D440">
        <v>21</v>
      </c>
      <c r="E440" t="str">
        <f t="shared" si="6"/>
        <v>21#Koubek František</v>
      </c>
    </row>
    <row r="441" spans="1:5" x14ac:dyDescent="0.45">
      <c r="A441">
        <v>753</v>
      </c>
      <c r="B441" t="s">
        <v>19</v>
      </c>
      <c r="C441">
        <v>11</v>
      </c>
      <c r="D441">
        <v>22</v>
      </c>
      <c r="E441" t="str">
        <f t="shared" si="6"/>
        <v>22#Koubek František</v>
      </c>
    </row>
    <row r="442" spans="1:5" x14ac:dyDescent="0.45">
      <c r="A442">
        <v>4103</v>
      </c>
      <c r="B442" t="s">
        <v>90</v>
      </c>
      <c r="C442">
        <v>2</v>
      </c>
      <c r="D442">
        <v>21</v>
      </c>
      <c r="E442" t="str">
        <f t="shared" si="6"/>
        <v>21#Vydra Filip</v>
      </c>
    </row>
    <row r="443" spans="1:5" x14ac:dyDescent="0.45">
      <c r="A443">
        <v>4103</v>
      </c>
      <c r="B443" t="s">
        <v>90</v>
      </c>
      <c r="C443">
        <v>7</v>
      </c>
      <c r="D443">
        <v>22</v>
      </c>
      <c r="E443" t="str">
        <f t="shared" si="6"/>
        <v>22#Vydra Filip</v>
      </c>
    </row>
    <row r="444" spans="1:5" x14ac:dyDescent="0.45">
      <c r="A444">
        <v>3804</v>
      </c>
      <c r="B444" t="s">
        <v>74</v>
      </c>
      <c r="C444">
        <v>3</v>
      </c>
      <c r="D444">
        <v>21</v>
      </c>
      <c r="E444" t="str">
        <f t="shared" si="6"/>
        <v>21#Plzák Karel</v>
      </c>
    </row>
    <row r="445" spans="1:5" x14ac:dyDescent="0.45">
      <c r="A445">
        <v>3804</v>
      </c>
      <c r="B445" t="s">
        <v>74</v>
      </c>
      <c r="C445">
        <v>5</v>
      </c>
      <c r="D445">
        <v>22</v>
      </c>
      <c r="E445" t="str">
        <f t="shared" si="6"/>
        <v>22#Plzák Karel</v>
      </c>
    </row>
    <row r="446" spans="1:5" x14ac:dyDescent="0.45">
      <c r="A446">
        <v>911</v>
      </c>
      <c r="B446" t="s">
        <v>137</v>
      </c>
      <c r="C446">
        <v>6</v>
      </c>
      <c r="D446">
        <v>21</v>
      </c>
      <c r="E446" t="str">
        <f t="shared" si="6"/>
        <v>21#Klement Jiří</v>
      </c>
    </row>
    <row r="447" spans="1:5" x14ac:dyDescent="0.45">
      <c r="A447">
        <v>911</v>
      </c>
      <c r="B447" t="s">
        <v>137</v>
      </c>
      <c r="C447">
        <v>11</v>
      </c>
      <c r="D447">
        <v>22</v>
      </c>
      <c r="E447" t="str">
        <f t="shared" si="6"/>
        <v>22#Klement Jiří</v>
      </c>
    </row>
    <row r="448" spans="1:5" x14ac:dyDescent="0.45">
      <c r="A448">
        <v>5439</v>
      </c>
      <c r="B448" t="s">
        <v>189</v>
      </c>
      <c r="C448">
        <v>5</v>
      </c>
      <c r="D448">
        <v>21</v>
      </c>
      <c r="E448" t="str">
        <f t="shared" si="6"/>
        <v>21#Herynk František</v>
      </c>
    </row>
    <row r="449" spans="1:5" x14ac:dyDescent="0.45">
      <c r="A449">
        <v>5439</v>
      </c>
      <c r="B449" t="s">
        <v>189</v>
      </c>
      <c r="C449">
        <v>7</v>
      </c>
      <c r="D449">
        <v>22</v>
      </c>
      <c r="E449" t="str">
        <f t="shared" si="6"/>
        <v>22#Herynk František</v>
      </c>
    </row>
    <row r="450" spans="1:5" x14ac:dyDescent="0.45">
      <c r="A450">
        <v>1106</v>
      </c>
      <c r="B450" t="s">
        <v>139</v>
      </c>
      <c r="C450">
        <v>4</v>
      </c>
      <c r="D450">
        <v>21</v>
      </c>
      <c r="E450" t="str">
        <f t="shared" si="6"/>
        <v>21#Rada Milan</v>
      </c>
    </row>
    <row r="451" spans="1:5" x14ac:dyDescent="0.45">
      <c r="A451">
        <v>1106</v>
      </c>
      <c r="B451" t="s">
        <v>139</v>
      </c>
      <c r="C451">
        <v>5</v>
      </c>
      <c r="D451">
        <v>22</v>
      </c>
      <c r="E451" t="str">
        <f t="shared" ref="E451:E514" si="7">CONCATENATE(D451,"#",B451)</f>
        <v>22#Rada Milan</v>
      </c>
    </row>
    <row r="452" spans="1:5" x14ac:dyDescent="0.45">
      <c r="A452">
        <v>4100</v>
      </c>
      <c r="B452" t="s">
        <v>138</v>
      </c>
      <c r="C452">
        <v>7</v>
      </c>
      <c r="D452">
        <v>21</v>
      </c>
      <c r="E452" t="str">
        <f t="shared" si="7"/>
        <v>21#Mikeš Pavel</v>
      </c>
    </row>
    <row r="453" spans="1:5" x14ac:dyDescent="0.45">
      <c r="A453">
        <v>4100</v>
      </c>
      <c r="B453" t="s">
        <v>138</v>
      </c>
      <c r="C453">
        <v>10</v>
      </c>
      <c r="D453">
        <v>22</v>
      </c>
      <c r="E453" t="str">
        <f t="shared" si="7"/>
        <v>22#Mikeš Pavel</v>
      </c>
    </row>
    <row r="454" spans="1:5" x14ac:dyDescent="0.45">
      <c r="A454">
        <v>3407</v>
      </c>
      <c r="B454" t="s">
        <v>39</v>
      </c>
      <c r="C454">
        <v>8</v>
      </c>
      <c r="D454">
        <v>21</v>
      </c>
      <c r="E454" t="str">
        <f t="shared" si="7"/>
        <v>21#Man Lukáš</v>
      </c>
    </row>
    <row r="455" spans="1:5" x14ac:dyDescent="0.45">
      <c r="A455">
        <v>3407</v>
      </c>
      <c r="B455" t="s">
        <v>39</v>
      </c>
      <c r="C455">
        <v>1</v>
      </c>
      <c r="D455">
        <v>22</v>
      </c>
      <c r="E455" t="str">
        <f t="shared" si="7"/>
        <v>22#Man Lukáš</v>
      </c>
    </row>
    <row r="456" spans="1:5" x14ac:dyDescent="0.45">
      <c r="A456">
        <v>3357</v>
      </c>
      <c r="B456" t="s">
        <v>35</v>
      </c>
      <c r="C456">
        <v>11.5</v>
      </c>
      <c r="D456">
        <v>21</v>
      </c>
      <c r="E456" t="str">
        <f t="shared" si="7"/>
        <v>21#Křenek Radek</v>
      </c>
    </row>
    <row r="457" spans="1:5" x14ac:dyDescent="0.45">
      <c r="A457">
        <v>3357</v>
      </c>
      <c r="B457" t="s">
        <v>35</v>
      </c>
      <c r="C457">
        <v>3</v>
      </c>
      <c r="D457">
        <v>22</v>
      </c>
      <c r="E457" t="str">
        <f t="shared" si="7"/>
        <v>22#Křenek Radek</v>
      </c>
    </row>
    <row r="458" spans="1:5" x14ac:dyDescent="0.45">
      <c r="A458">
        <v>2934</v>
      </c>
      <c r="B458" t="s">
        <v>174</v>
      </c>
      <c r="C458">
        <v>9</v>
      </c>
      <c r="D458">
        <v>21</v>
      </c>
      <c r="E458" t="str">
        <f t="shared" si="7"/>
        <v>21#Fejfar Kamil</v>
      </c>
    </row>
    <row r="459" spans="1:5" x14ac:dyDescent="0.45">
      <c r="A459">
        <v>2934</v>
      </c>
      <c r="B459" t="s">
        <v>174</v>
      </c>
      <c r="C459">
        <v>14</v>
      </c>
      <c r="D459">
        <v>22</v>
      </c>
      <c r="E459" t="str">
        <f t="shared" si="7"/>
        <v>22#Fejfar Kamil</v>
      </c>
    </row>
    <row r="460" spans="1:5" x14ac:dyDescent="0.45">
      <c r="A460">
        <v>2646</v>
      </c>
      <c r="B460" t="s">
        <v>218</v>
      </c>
      <c r="C460">
        <v>1</v>
      </c>
      <c r="D460">
        <v>21</v>
      </c>
      <c r="E460" t="str">
        <f t="shared" si="7"/>
        <v>21#Soukup Michal</v>
      </c>
    </row>
    <row r="461" spans="1:5" x14ac:dyDescent="0.45">
      <c r="A461">
        <v>2646</v>
      </c>
      <c r="B461" t="s">
        <v>218</v>
      </c>
      <c r="C461">
        <v>4</v>
      </c>
      <c r="D461">
        <v>22</v>
      </c>
      <c r="E461" t="str">
        <f t="shared" si="7"/>
        <v>22#Soukup Michal</v>
      </c>
    </row>
    <row r="462" spans="1:5" x14ac:dyDescent="0.45">
      <c r="A462">
        <v>4350</v>
      </c>
      <c r="B462" t="s">
        <v>130</v>
      </c>
      <c r="C462">
        <v>9</v>
      </c>
      <c r="D462">
        <v>21</v>
      </c>
      <c r="E462" t="str">
        <f t="shared" si="7"/>
        <v>21#Horák Vladimír</v>
      </c>
    </row>
    <row r="463" spans="1:5" x14ac:dyDescent="0.45">
      <c r="A463">
        <v>4350</v>
      </c>
      <c r="B463" t="s">
        <v>130</v>
      </c>
      <c r="C463">
        <v>4</v>
      </c>
      <c r="D463">
        <v>22</v>
      </c>
      <c r="E463" t="str">
        <f t="shared" si="7"/>
        <v>22#Horák Vladimír</v>
      </c>
    </row>
    <row r="464" spans="1:5" x14ac:dyDescent="0.45">
      <c r="A464">
        <v>4005</v>
      </c>
      <c r="B464" t="s">
        <v>96</v>
      </c>
      <c r="C464">
        <v>2</v>
      </c>
      <c r="D464">
        <v>21</v>
      </c>
      <c r="E464" t="str">
        <f t="shared" si="7"/>
        <v>21#Radil Miroslav</v>
      </c>
    </row>
    <row r="465" spans="1:5" x14ac:dyDescent="0.45">
      <c r="A465">
        <v>4005</v>
      </c>
      <c r="B465" t="s">
        <v>96</v>
      </c>
      <c r="C465">
        <v>4</v>
      </c>
      <c r="D465">
        <v>22</v>
      </c>
      <c r="E465" t="str">
        <f t="shared" si="7"/>
        <v>22#Radil Miroslav</v>
      </c>
    </row>
    <row r="466" spans="1:5" x14ac:dyDescent="0.45">
      <c r="A466">
        <v>3936</v>
      </c>
      <c r="B466" t="s">
        <v>97</v>
      </c>
      <c r="C466">
        <v>11.5</v>
      </c>
      <c r="D466">
        <v>21</v>
      </c>
      <c r="E466" t="str">
        <f t="shared" si="7"/>
        <v>21#Seiler Ota</v>
      </c>
    </row>
    <row r="467" spans="1:5" x14ac:dyDescent="0.45">
      <c r="A467">
        <v>3936</v>
      </c>
      <c r="B467" t="s">
        <v>97</v>
      </c>
      <c r="C467">
        <v>12</v>
      </c>
      <c r="D467">
        <v>22</v>
      </c>
      <c r="E467" t="str">
        <f t="shared" si="7"/>
        <v>22#Seiler Ota</v>
      </c>
    </row>
    <row r="468" spans="1:5" x14ac:dyDescent="0.45">
      <c r="A468">
        <v>4109</v>
      </c>
      <c r="B468" t="s">
        <v>103</v>
      </c>
      <c r="C468">
        <v>1</v>
      </c>
      <c r="D468">
        <v>21</v>
      </c>
      <c r="E468" t="str">
        <f t="shared" si="7"/>
        <v>21#Rajdl Jaroslav</v>
      </c>
    </row>
    <row r="469" spans="1:5" x14ac:dyDescent="0.45">
      <c r="A469">
        <v>4109</v>
      </c>
      <c r="B469" t="s">
        <v>103</v>
      </c>
      <c r="C469">
        <v>11</v>
      </c>
      <c r="D469">
        <v>22</v>
      </c>
      <c r="E469" t="str">
        <f t="shared" si="7"/>
        <v>22#Rajdl Jaroslav</v>
      </c>
    </row>
    <row r="470" spans="1:5" x14ac:dyDescent="0.45">
      <c r="A470">
        <v>4056</v>
      </c>
      <c r="B470" t="s">
        <v>98</v>
      </c>
      <c r="C470">
        <v>14</v>
      </c>
      <c r="D470">
        <v>21</v>
      </c>
      <c r="E470" t="str">
        <f t="shared" si="7"/>
        <v>21#Tvarůžek Miroslav</v>
      </c>
    </row>
    <row r="471" spans="1:5" x14ac:dyDescent="0.45">
      <c r="A471">
        <v>4056</v>
      </c>
      <c r="B471" t="s">
        <v>98</v>
      </c>
      <c r="C471">
        <v>6</v>
      </c>
      <c r="D471">
        <v>22</v>
      </c>
      <c r="E471" t="str">
        <f t="shared" si="7"/>
        <v>22#Tvarůžek Miroslav</v>
      </c>
    </row>
    <row r="472" spans="1:5" x14ac:dyDescent="0.45">
      <c r="A472">
        <v>2319</v>
      </c>
      <c r="B472" t="s">
        <v>215</v>
      </c>
      <c r="C472">
        <v>7</v>
      </c>
      <c r="D472">
        <v>21</v>
      </c>
      <c r="E472" t="str">
        <f t="shared" si="7"/>
        <v>21#Surgota Juraj</v>
      </c>
    </row>
    <row r="473" spans="1:5" x14ac:dyDescent="0.45">
      <c r="A473">
        <v>2319</v>
      </c>
      <c r="B473" t="s">
        <v>215</v>
      </c>
      <c r="C473">
        <v>6</v>
      </c>
      <c r="D473">
        <v>22</v>
      </c>
      <c r="E473" t="str">
        <f t="shared" si="7"/>
        <v>22#Surgota Juraj</v>
      </c>
    </row>
    <row r="474" spans="1:5" x14ac:dyDescent="0.45">
      <c r="A474">
        <v>2327</v>
      </c>
      <c r="B474" t="s">
        <v>28</v>
      </c>
      <c r="C474">
        <v>1</v>
      </c>
      <c r="D474">
        <v>21</v>
      </c>
      <c r="E474" t="str">
        <f t="shared" si="7"/>
        <v>21#Douša Jan</v>
      </c>
    </row>
    <row r="475" spans="1:5" x14ac:dyDescent="0.45">
      <c r="A475">
        <v>2327</v>
      </c>
      <c r="B475" t="s">
        <v>28</v>
      </c>
      <c r="C475">
        <v>13</v>
      </c>
      <c r="D475">
        <v>22</v>
      </c>
      <c r="E475" t="str">
        <f t="shared" si="7"/>
        <v>22#Douša Jan</v>
      </c>
    </row>
    <row r="476" spans="1:5" x14ac:dyDescent="0.45">
      <c r="A476">
        <v>6210</v>
      </c>
      <c r="B476" t="s">
        <v>186</v>
      </c>
      <c r="C476">
        <v>6</v>
      </c>
      <c r="D476">
        <v>21</v>
      </c>
      <c r="E476" t="str">
        <f t="shared" si="7"/>
        <v>21#Vojta Jan</v>
      </c>
    </row>
    <row r="477" spans="1:5" x14ac:dyDescent="0.45">
      <c r="A477">
        <v>6210</v>
      </c>
      <c r="B477" t="s">
        <v>186</v>
      </c>
      <c r="C477">
        <v>2</v>
      </c>
      <c r="D477">
        <v>22</v>
      </c>
      <c r="E477" t="str">
        <f t="shared" si="7"/>
        <v>22#Vojta Jan</v>
      </c>
    </row>
    <row r="478" spans="1:5" x14ac:dyDescent="0.45">
      <c r="A478">
        <v>5165</v>
      </c>
      <c r="B478" t="s">
        <v>195</v>
      </c>
      <c r="C478">
        <v>6</v>
      </c>
      <c r="D478">
        <v>21</v>
      </c>
      <c r="E478" t="str">
        <f t="shared" si="7"/>
        <v>21#Paulovič Marek</v>
      </c>
    </row>
    <row r="479" spans="1:5" x14ac:dyDescent="0.45">
      <c r="A479">
        <v>5165</v>
      </c>
      <c r="B479" t="s">
        <v>195</v>
      </c>
      <c r="C479">
        <v>14</v>
      </c>
      <c r="D479">
        <v>22</v>
      </c>
      <c r="E479" t="str">
        <f t="shared" si="7"/>
        <v>22#Paulovič Marek</v>
      </c>
    </row>
    <row r="480" spans="1:5" x14ac:dyDescent="0.45">
      <c r="A480">
        <v>6110</v>
      </c>
      <c r="B480" t="s">
        <v>205</v>
      </c>
      <c r="C480">
        <v>10</v>
      </c>
      <c r="D480">
        <v>21</v>
      </c>
      <c r="E480" t="str">
        <f t="shared" si="7"/>
        <v>21#Němec Jan</v>
      </c>
    </row>
    <row r="481" spans="1:5" x14ac:dyDescent="0.45">
      <c r="A481">
        <v>6110</v>
      </c>
      <c r="B481" t="s">
        <v>205</v>
      </c>
      <c r="C481">
        <v>12</v>
      </c>
      <c r="D481">
        <v>22</v>
      </c>
      <c r="E481" t="str">
        <f t="shared" si="7"/>
        <v>22#Němec Jan</v>
      </c>
    </row>
    <row r="482" spans="1:5" x14ac:dyDescent="0.45">
      <c r="A482">
        <v>2789</v>
      </c>
      <c r="B482" t="s">
        <v>142</v>
      </c>
      <c r="C482">
        <v>4</v>
      </c>
      <c r="D482">
        <v>21</v>
      </c>
      <c r="E482" t="str">
        <f t="shared" si="7"/>
        <v>21#Karásek Pavel</v>
      </c>
    </row>
    <row r="483" spans="1:5" x14ac:dyDescent="0.45">
      <c r="A483">
        <v>2789</v>
      </c>
      <c r="B483" t="s">
        <v>142</v>
      </c>
      <c r="C483">
        <v>7</v>
      </c>
      <c r="D483">
        <v>22</v>
      </c>
      <c r="E483" t="str">
        <f t="shared" si="7"/>
        <v>22#Karásek Pavel</v>
      </c>
    </row>
    <row r="484" spans="1:5" x14ac:dyDescent="0.45">
      <c r="A484">
        <v>3331</v>
      </c>
      <c r="B484" t="s">
        <v>44</v>
      </c>
      <c r="C484">
        <v>11</v>
      </c>
      <c r="D484">
        <v>21</v>
      </c>
      <c r="E484" t="str">
        <f t="shared" si="7"/>
        <v>21#Koch Radek</v>
      </c>
    </row>
    <row r="485" spans="1:5" x14ac:dyDescent="0.45">
      <c r="A485">
        <v>3331</v>
      </c>
      <c r="B485" t="s">
        <v>44</v>
      </c>
      <c r="C485">
        <v>13</v>
      </c>
      <c r="D485">
        <v>22</v>
      </c>
      <c r="E485" t="str">
        <f t="shared" si="7"/>
        <v>22#Koch Radek</v>
      </c>
    </row>
    <row r="486" spans="1:5" x14ac:dyDescent="0.45">
      <c r="A486">
        <v>99</v>
      </c>
      <c r="B486" t="s">
        <v>217</v>
      </c>
      <c r="C486">
        <v>14</v>
      </c>
      <c r="D486">
        <v>21</v>
      </c>
      <c r="E486" t="str">
        <f t="shared" si="7"/>
        <v>21#Ing. Tůma David</v>
      </c>
    </row>
    <row r="487" spans="1:5" x14ac:dyDescent="0.45">
      <c r="A487">
        <v>99</v>
      </c>
      <c r="B487" t="s">
        <v>217</v>
      </c>
      <c r="C487">
        <v>8</v>
      </c>
      <c r="D487">
        <v>22</v>
      </c>
      <c r="E487" t="str">
        <f t="shared" si="7"/>
        <v>22#Ing. Tůma David</v>
      </c>
    </row>
    <row r="488" spans="1:5" x14ac:dyDescent="0.45">
      <c r="A488">
        <v>4324</v>
      </c>
      <c r="B488" t="s">
        <v>106</v>
      </c>
      <c r="C488">
        <v>12</v>
      </c>
      <c r="D488">
        <v>21</v>
      </c>
      <c r="E488" t="str">
        <f t="shared" si="7"/>
        <v>21#Špánek Milan</v>
      </c>
    </row>
    <row r="489" spans="1:5" x14ac:dyDescent="0.45">
      <c r="A489">
        <v>4324</v>
      </c>
      <c r="B489" t="s">
        <v>106</v>
      </c>
      <c r="C489">
        <v>12</v>
      </c>
      <c r="D489">
        <v>22</v>
      </c>
      <c r="E489" t="str">
        <f t="shared" si="7"/>
        <v>22#Špánek Milan</v>
      </c>
    </row>
    <row r="490" spans="1:5" x14ac:dyDescent="0.45">
      <c r="A490">
        <v>5139</v>
      </c>
      <c r="B490" t="s">
        <v>133</v>
      </c>
      <c r="C490">
        <v>3</v>
      </c>
      <c r="D490">
        <v>21</v>
      </c>
      <c r="E490" t="str">
        <f t="shared" si="7"/>
        <v>21#Grofová Lenka</v>
      </c>
    </row>
    <row r="491" spans="1:5" x14ac:dyDescent="0.45">
      <c r="A491">
        <v>5139</v>
      </c>
      <c r="B491" t="s">
        <v>133</v>
      </c>
      <c r="C491">
        <v>5</v>
      </c>
      <c r="D491">
        <v>22</v>
      </c>
      <c r="E491" t="str">
        <f t="shared" si="7"/>
        <v>22#Grofová Lenka</v>
      </c>
    </row>
    <row r="492" spans="1:5" x14ac:dyDescent="0.45">
      <c r="A492">
        <v>5621</v>
      </c>
      <c r="B492" t="s">
        <v>213</v>
      </c>
      <c r="C492">
        <v>13</v>
      </c>
      <c r="D492">
        <v>21</v>
      </c>
      <c r="E492" t="str">
        <f t="shared" si="7"/>
        <v>21#Dědík Vladimír</v>
      </c>
    </row>
    <row r="493" spans="1:5" x14ac:dyDescent="0.45">
      <c r="A493">
        <v>5621</v>
      </c>
      <c r="B493" t="s">
        <v>213</v>
      </c>
      <c r="C493">
        <v>14</v>
      </c>
      <c r="D493">
        <v>22</v>
      </c>
      <c r="E493" t="str">
        <f t="shared" si="7"/>
        <v>22#Dědík Vladimír</v>
      </c>
    </row>
    <row r="494" spans="1:5" x14ac:dyDescent="0.45">
      <c r="A494">
        <v>3645</v>
      </c>
      <c r="B494" t="s">
        <v>34</v>
      </c>
      <c r="C494">
        <v>13</v>
      </c>
      <c r="D494">
        <v>21</v>
      </c>
      <c r="E494" t="str">
        <f t="shared" si="7"/>
        <v>21#Bank Jan</v>
      </c>
    </row>
    <row r="495" spans="1:5" x14ac:dyDescent="0.45">
      <c r="A495">
        <v>3645</v>
      </c>
      <c r="B495" t="s">
        <v>34</v>
      </c>
      <c r="C495">
        <v>9</v>
      </c>
      <c r="D495">
        <v>22</v>
      </c>
      <c r="E495" t="str">
        <f t="shared" si="7"/>
        <v>22#Bank Jan</v>
      </c>
    </row>
    <row r="496" spans="1:5" x14ac:dyDescent="0.45">
      <c r="A496">
        <v>6643</v>
      </c>
      <c r="B496" t="s">
        <v>179</v>
      </c>
      <c r="C496">
        <v>12</v>
      </c>
      <c r="D496">
        <v>21</v>
      </c>
      <c r="E496" t="str">
        <f t="shared" si="7"/>
        <v>21#Hanousek Jiří</v>
      </c>
    </row>
    <row r="497" spans="1:5" x14ac:dyDescent="0.45">
      <c r="A497">
        <v>6643</v>
      </c>
      <c r="B497" t="s">
        <v>179</v>
      </c>
      <c r="C497">
        <v>10</v>
      </c>
      <c r="D497">
        <v>22</v>
      </c>
      <c r="E497" t="str">
        <f t="shared" si="7"/>
        <v>22#Hanousek Jiří</v>
      </c>
    </row>
    <row r="498" spans="1:5" x14ac:dyDescent="0.45">
      <c r="A498">
        <v>6641</v>
      </c>
      <c r="B498" t="s">
        <v>216</v>
      </c>
      <c r="C498">
        <v>10</v>
      </c>
      <c r="D498">
        <v>21</v>
      </c>
      <c r="E498" t="str">
        <f t="shared" si="7"/>
        <v>21#Jirsa Jiří</v>
      </c>
    </row>
    <row r="499" spans="1:5" x14ac:dyDescent="0.45">
      <c r="A499">
        <v>6641</v>
      </c>
      <c r="B499" t="s">
        <v>216</v>
      </c>
      <c r="C499">
        <v>10</v>
      </c>
      <c r="D499">
        <v>22</v>
      </c>
      <c r="E499" t="str">
        <f t="shared" si="7"/>
        <v>22#Jirsa Jiří</v>
      </c>
    </row>
    <row r="500" spans="1:5" x14ac:dyDescent="0.45">
      <c r="A500">
        <v>3428</v>
      </c>
      <c r="B500" t="s">
        <v>24</v>
      </c>
      <c r="C500">
        <v>14</v>
      </c>
      <c r="D500">
        <v>21</v>
      </c>
      <c r="E500" t="str">
        <f t="shared" si="7"/>
        <v>21#Kabát Petr</v>
      </c>
    </row>
    <row r="501" spans="1:5" x14ac:dyDescent="0.45">
      <c r="A501">
        <v>3428</v>
      </c>
      <c r="B501" t="s">
        <v>24</v>
      </c>
      <c r="C501">
        <v>8</v>
      </c>
      <c r="D501">
        <v>22</v>
      </c>
      <c r="E501" t="str">
        <f t="shared" si="7"/>
        <v>22#Kabát Petr</v>
      </c>
    </row>
    <row r="502" spans="1:5" x14ac:dyDescent="0.45">
      <c r="A502">
        <v>3706</v>
      </c>
      <c r="B502" t="s">
        <v>83</v>
      </c>
      <c r="C502">
        <v>11</v>
      </c>
      <c r="D502">
        <v>21</v>
      </c>
      <c r="E502" t="str">
        <f t="shared" si="7"/>
        <v>21#Komora Martin</v>
      </c>
    </row>
    <row r="503" spans="1:5" x14ac:dyDescent="0.45">
      <c r="A503">
        <v>3706</v>
      </c>
      <c r="B503" t="s">
        <v>83</v>
      </c>
      <c r="C503">
        <v>13</v>
      </c>
      <c r="D503">
        <v>22</v>
      </c>
      <c r="E503" t="str">
        <f t="shared" si="7"/>
        <v>22#Komora Martin</v>
      </c>
    </row>
    <row r="504" spans="1:5" x14ac:dyDescent="0.45">
      <c r="A504">
        <v>2355</v>
      </c>
      <c r="B504" t="s">
        <v>4</v>
      </c>
      <c r="C504">
        <v>13</v>
      </c>
      <c r="D504">
        <v>21</v>
      </c>
      <c r="E504" t="str">
        <f t="shared" si="7"/>
        <v>21#Nerad Rostislav</v>
      </c>
    </row>
    <row r="505" spans="1:5" x14ac:dyDescent="0.45">
      <c r="A505">
        <v>2355</v>
      </c>
      <c r="B505" t="s">
        <v>4</v>
      </c>
      <c r="C505">
        <v>6</v>
      </c>
      <c r="D505">
        <v>22</v>
      </c>
      <c r="E505" t="str">
        <f t="shared" si="7"/>
        <v>22#Nerad Rostislav</v>
      </c>
    </row>
    <row r="506" spans="1:5" x14ac:dyDescent="0.45">
      <c r="A506">
        <v>6210</v>
      </c>
      <c r="B506" t="s">
        <v>186</v>
      </c>
      <c r="C506">
        <v>7.5</v>
      </c>
      <c r="D506">
        <v>23</v>
      </c>
      <c r="E506" t="str">
        <f t="shared" si="7"/>
        <v>23#Vojta Jan</v>
      </c>
    </row>
    <row r="507" spans="1:5" x14ac:dyDescent="0.45">
      <c r="A507">
        <v>6210</v>
      </c>
      <c r="B507" t="s">
        <v>186</v>
      </c>
      <c r="C507">
        <v>1</v>
      </c>
      <c r="D507">
        <v>24</v>
      </c>
      <c r="E507" t="str">
        <f t="shared" si="7"/>
        <v>24#Vojta Jan</v>
      </c>
    </row>
    <row r="508" spans="1:5" x14ac:dyDescent="0.45">
      <c r="A508">
        <v>5165</v>
      </c>
      <c r="B508" t="s">
        <v>195</v>
      </c>
      <c r="C508">
        <v>7.5</v>
      </c>
      <c r="D508">
        <v>23</v>
      </c>
      <c r="E508" t="str">
        <f t="shared" si="7"/>
        <v>23#Paulovič Marek</v>
      </c>
    </row>
    <row r="509" spans="1:5" x14ac:dyDescent="0.45">
      <c r="A509">
        <v>5165</v>
      </c>
      <c r="B509" t="s">
        <v>195</v>
      </c>
      <c r="C509">
        <v>1</v>
      </c>
      <c r="D509">
        <v>24</v>
      </c>
      <c r="E509" t="str">
        <f t="shared" si="7"/>
        <v>24#Paulovič Marek</v>
      </c>
    </row>
    <row r="510" spans="1:5" x14ac:dyDescent="0.45">
      <c r="A510">
        <v>5713</v>
      </c>
      <c r="B510" t="s">
        <v>198</v>
      </c>
      <c r="C510">
        <v>7.5</v>
      </c>
      <c r="D510">
        <v>23</v>
      </c>
      <c r="E510" t="str">
        <f t="shared" si="7"/>
        <v>23#Pužej Štěpán</v>
      </c>
    </row>
    <row r="511" spans="1:5" x14ac:dyDescent="0.45">
      <c r="A511">
        <v>5713</v>
      </c>
      <c r="B511" t="s">
        <v>198</v>
      </c>
      <c r="C511">
        <v>1</v>
      </c>
      <c r="D511">
        <v>24</v>
      </c>
      <c r="E511" t="str">
        <f t="shared" si="7"/>
        <v>24#Pužej Štěpán</v>
      </c>
    </row>
    <row r="512" spans="1:5" x14ac:dyDescent="0.45">
      <c r="A512">
        <v>911</v>
      </c>
      <c r="B512" t="s">
        <v>137</v>
      </c>
      <c r="C512">
        <v>7.5</v>
      </c>
      <c r="D512">
        <v>23</v>
      </c>
      <c r="E512" t="str">
        <f t="shared" si="7"/>
        <v>23#Klement Jiří</v>
      </c>
    </row>
    <row r="513" spans="1:5" x14ac:dyDescent="0.45">
      <c r="A513">
        <v>911</v>
      </c>
      <c r="B513" t="s">
        <v>137</v>
      </c>
      <c r="C513">
        <v>3</v>
      </c>
      <c r="D513">
        <v>24</v>
      </c>
      <c r="E513" t="str">
        <f t="shared" si="7"/>
        <v>24#Klement Jiří</v>
      </c>
    </row>
    <row r="514" spans="1:5" x14ac:dyDescent="0.45">
      <c r="A514">
        <v>5439</v>
      </c>
      <c r="B514" t="s">
        <v>189</v>
      </c>
      <c r="C514">
        <v>7.5</v>
      </c>
      <c r="D514">
        <v>23</v>
      </c>
      <c r="E514" t="str">
        <f t="shared" si="7"/>
        <v>23#Herynk František</v>
      </c>
    </row>
    <row r="515" spans="1:5" x14ac:dyDescent="0.45">
      <c r="A515">
        <v>5439</v>
      </c>
      <c r="B515" t="s">
        <v>189</v>
      </c>
      <c r="C515">
        <v>11</v>
      </c>
      <c r="D515">
        <v>24</v>
      </c>
      <c r="E515" t="str">
        <f t="shared" ref="E515:E578" si="8">CONCATENATE(D515,"#",B515)</f>
        <v>24#Herynk František</v>
      </c>
    </row>
    <row r="516" spans="1:5" x14ac:dyDescent="0.45">
      <c r="A516">
        <v>1106</v>
      </c>
      <c r="B516" t="s">
        <v>139</v>
      </c>
      <c r="C516">
        <v>7.5</v>
      </c>
      <c r="D516">
        <v>23</v>
      </c>
      <c r="E516" t="str">
        <f t="shared" si="8"/>
        <v>23#Rada Milan</v>
      </c>
    </row>
    <row r="517" spans="1:5" x14ac:dyDescent="0.45">
      <c r="A517">
        <v>1106</v>
      </c>
      <c r="B517" t="s">
        <v>139</v>
      </c>
      <c r="C517">
        <v>3</v>
      </c>
      <c r="D517">
        <v>24</v>
      </c>
      <c r="E517" t="str">
        <f t="shared" si="8"/>
        <v>24#Rada Milan</v>
      </c>
    </row>
    <row r="518" spans="1:5" x14ac:dyDescent="0.45">
      <c r="A518">
        <v>4100</v>
      </c>
      <c r="B518" t="s">
        <v>138</v>
      </c>
      <c r="C518">
        <v>7.5</v>
      </c>
      <c r="D518">
        <v>23</v>
      </c>
      <c r="E518" t="str">
        <f t="shared" si="8"/>
        <v>23#Mikeš Pavel</v>
      </c>
    </row>
    <row r="519" spans="1:5" x14ac:dyDescent="0.45">
      <c r="A519">
        <v>4100</v>
      </c>
      <c r="B519" t="s">
        <v>138</v>
      </c>
      <c r="C519">
        <v>4</v>
      </c>
      <c r="D519">
        <v>24</v>
      </c>
      <c r="E519" t="str">
        <f t="shared" si="8"/>
        <v>24#Mikeš Pavel</v>
      </c>
    </row>
    <row r="520" spans="1:5" x14ac:dyDescent="0.45">
      <c r="A520">
        <v>3407</v>
      </c>
      <c r="B520" t="s">
        <v>39</v>
      </c>
      <c r="C520">
        <v>7.5</v>
      </c>
      <c r="D520">
        <v>23</v>
      </c>
      <c r="E520" t="str">
        <f t="shared" si="8"/>
        <v>23#Man Lukáš</v>
      </c>
    </row>
    <row r="521" spans="1:5" x14ac:dyDescent="0.45">
      <c r="A521">
        <v>3407</v>
      </c>
      <c r="B521" t="s">
        <v>39</v>
      </c>
      <c r="C521">
        <v>8</v>
      </c>
      <c r="D521">
        <v>24</v>
      </c>
      <c r="E521" t="str">
        <f t="shared" si="8"/>
        <v>24#Man Lukáš</v>
      </c>
    </row>
    <row r="522" spans="1:5" x14ac:dyDescent="0.45">
      <c r="A522">
        <v>3357</v>
      </c>
      <c r="B522" t="s">
        <v>35</v>
      </c>
      <c r="C522">
        <v>7.5</v>
      </c>
      <c r="D522">
        <v>23</v>
      </c>
      <c r="E522" t="str">
        <f t="shared" si="8"/>
        <v>23#Křenek Radek</v>
      </c>
    </row>
    <row r="523" spans="1:5" x14ac:dyDescent="0.45">
      <c r="A523">
        <v>3357</v>
      </c>
      <c r="B523" t="s">
        <v>35</v>
      </c>
      <c r="C523">
        <v>5</v>
      </c>
      <c r="D523">
        <v>24</v>
      </c>
      <c r="E523" t="str">
        <f t="shared" si="8"/>
        <v>24#Křenek Radek</v>
      </c>
    </row>
    <row r="524" spans="1:5" x14ac:dyDescent="0.45">
      <c r="A524">
        <v>4324</v>
      </c>
      <c r="B524" t="s">
        <v>106</v>
      </c>
      <c r="C524">
        <v>7.5</v>
      </c>
      <c r="D524">
        <v>23</v>
      </c>
      <c r="E524" t="str">
        <f t="shared" si="8"/>
        <v>23#Špánek Milan</v>
      </c>
    </row>
    <row r="525" spans="1:5" x14ac:dyDescent="0.45">
      <c r="A525">
        <v>4324</v>
      </c>
      <c r="B525" t="s">
        <v>106</v>
      </c>
      <c r="C525">
        <v>6</v>
      </c>
      <c r="D525">
        <v>24</v>
      </c>
      <c r="E525" t="str">
        <f t="shared" si="8"/>
        <v>24#Špánek Milan</v>
      </c>
    </row>
    <row r="526" spans="1:5" x14ac:dyDescent="0.45">
      <c r="A526">
        <v>5139</v>
      </c>
      <c r="B526" t="s">
        <v>133</v>
      </c>
      <c r="C526">
        <v>7.5</v>
      </c>
      <c r="D526">
        <v>23</v>
      </c>
      <c r="E526" t="str">
        <f t="shared" si="8"/>
        <v>23#Grofová Lenka</v>
      </c>
    </row>
    <row r="527" spans="1:5" x14ac:dyDescent="0.45">
      <c r="A527">
        <v>5139</v>
      </c>
      <c r="B527" t="s">
        <v>133</v>
      </c>
      <c r="C527">
        <v>7</v>
      </c>
      <c r="D527">
        <v>24</v>
      </c>
      <c r="E527" t="str">
        <f t="shared" si="8"/>
        <v>24#Grofová Lenka</v>
      </c>
    </row>
    <row r="528" spans="1:5" x14ac:dyDescent="0.45">
      <c r="A528">
        <v>4323</v>
      </c>
      <c r="B528" t="s">
        <v>105</v>
      </c>
      <c r="C528">
        <v>7.5</v>
      </c>
      <c r="D528">
        <v>23</v>
      </c>
      <c r="E528" t="str">
        <f t="shared" si="8"/>
        <v>23#Kos Jaroslav</v>
      </c>
    </row>
    <row r="529" spans="1:5" x14ac:dyDescent="0.45">
      <c r="A529">
        <v>4323</v>
      </c>
      <c r="B529" t="s">
        <v>105</v>
      </c>
      <c r="C529">
        <v>4</v>
      </c>
      <c r="D529">
        <v>24</v>
      </c>
      <c r="E529" t="str">
        <f t="shared" si="8"/>
        <v>24#Kos Jaroslav</v>
      </c>
    </row>
    <row r="530" spans="1:5" x14ac:dyDescent="0.45">
      <c r="A530">
        <v>3409</v>
      </c>
      <c r="B530" t="s">
        <v>31</v>
      </c>
      <c r="C530">
        <v>7.5</v>
      </c>
      <c r="D530">
        <v>23</v>
      </c>
      <c r="E530" t="str">
        <f t="shared" si="8"/>
        <v>23#Buriánek Jaroslav</v>
      </c>
    </row>
    <row r="531" spans="1:5" x14ac:dyDescent="0.45">
      <c r="A531">
        <v>3409</v>
      </c>
      <c r="B531" t="s">
        <v>31</v>
      </c>
      <c r="C531">
        <v>2</v>
      </c>
      <c r="D531">
        <v>24</v>
      </c>
      <c r="E531" t="str">
        <f t="shared" si="8"/>
        <v>24#Buriánek Jaroslav</v>
      </c>
    </row>
    <row r="532" spans="1:5" x14ac:dyDescent="0.45">
      <c r="A532">
        <v>3486</v>
      </c>
      <c r="B532" t="s">
        <v>43</v>
      </c>
      <c r="C532">
        <v>7.5</v>
      </c>
      <c r="D532">
        <v>23</v>
      </c>
      <c r="E532" t="str">
        <f t="shared" si="8"/>
        <v>23#Tichý Jan</v>
      </c>
    </row>
    <row r="533" spans="1:5" x14ac:dyDescent="0.45">
      <c r="A533">
        <v>3486</v>
      </c>
      <c r="B533" t="s">
        <v>43</v>
      </c>
      <c r="C533">
        <v>8</v>
      </c>
      <c r="D533">
        <v>24</v>
      </c>
      <c r="E533" t="str">
        <f t="shared" si="8"/>
        <v>24#Tichý Jan</v>
      </c>
    </row>
    <row r="534" spans="1:5" x14ac:dyDescent="0.45">
      <c r="A534">
        <v>3558</v>
      </c>
      <c r="B534" t="s">
        <v>32</v>
      </c>
      <c r="C534">
        <v>7.5</v>
      </c>
      <c r="D534">
        <v>23</v>
      </c>
      <c r="E534" t="str">
        <f t="shared" si="8"/>
        <v>23#Reichert Petr</v>
      </c>
    </row>
    <row r="535" spans="1:5" x14ac:dyDescent="0.45">
      <c r="A535">
        <v>3558</v>
      </c>
      <c r="B535" t="s">
        <v>32</v>
      </c>
      <c r="C535">
        <v>9</v>
      </c>
      <c r="D535">
        <v>24</v>
      </c>
      <c r="E535" t="str">
        <f t="shared" si="8"/>
        <v>24#Reichert Petr</v>
      </c>
    </row>
    <row r="536" spans="1:5" x14ac:dyDescent="0.45">
      <c r="A536">
        <v>3890</v>
      </c>
      <c r="B536" t="s">
        <v>94</v>
      </c>
      <c r="C536">
        <v>7.5</v>
      </c>
      <c r="D536">
        <v>23</v>
      </c>
      <c r="E536" t="str">
        <f t="shared" si="8"/>
        <v>23#Hampejs David</v>
      </c>
    </row>
    <row r="537" spans="1:5" x14ac:dyDescent="0.45">
      <c r="A537">
        <v>3890</v>
      </c>
      <c r="B537" t="s">
        <v>94</v>
      </c>
      <c r="C537">
        <v>2</v>
      </c>
      <c r="D537">
        <v>24</v>
      </c>
      <c r="E537" t="str">
        <f t="shared" si="8"/>
        <v>24#Hampejs David</v>
      </c>
    </row>
    <row r="538" spans="1:5" x14ac:dyDescent="0.45">
      <c r="A538">
        <v>5152</v>
      </c>
      <c r="B538" t="s">
        <v>214</v>
      </c>
      <c r="C538">
        <v>7.5</v>
      </c>
      <c r="D538">
        <v>23</v>
      </c>
      <c r="E538" t="str">
        <f t="shared" si="8"/>
        <v>23#Ondřej Česal</v>
      </c>
    </row>
    <row r="539" spans="1:5" x14ac:dyDescent="0.45">
      <c r="A539">
        <v>5152</v>
      </c>
      <c r="B539" t="s">
        <v>214</v>
      </c>
      <c r="C539">
        <v>13</v>
      </c>
      <c r="D539">
        <v>24</v>
      </c>
      <c r="E539" t="str">
        <f t="shared" si="8"/>
        <v>24#Ondřej Česal</v>
      </c>
    </row>
    <row r="540" spans="1:5" x14ac:dyDescent="0.45">
      <c r="A540">
        <v>5968</v>
      </c>
      <c r="B540" t="s">
        <v>211</v>
      </c>
      <c r="C540">
        <v>7.5</v>
      </c>
      <c r="D540">
        <v>23</v>
      </c>
      <c r="E540" t="str">
        <f t="shared" si="8"/>
        <v>23#Nagy Jakub</v>
      </c>
    </row>
    <row r="541" spans="1:5" x14ac:dyDescent="0.45">
      <c r="A541">
        <v>5968</v>
      </c>
      <c r="B541" t="s">
        <v>211</v>
      </c>
      <c r="C541">
        <v>7</v>
      </c>
      <c r="D541">
        <v>24</v>
      </c>
      <c r="E541" t="str">
        <f t="shared" si="8"/>
        <v>24#Nagy Jakub</v>
      </c>
    </row>
    <row r="542" spans="1:5" x14ac:dyDescent="0.45">
      <c r="A542">
        <v>4625</v>
      </c>
      <c r="B542" t="s">
        <v>121</v>
      </c>
      <c r="C542">
        <v>7.5</v>
      </c>
      <c r="D542">
        <v>23</v>
      </c>
      <c r="E542" t="str">
        <f t="shared" si="8"/>
        <v>23#Hrdlička Jaroslav</v>
      </c>
    </row>
    <row r="543" spans="1:5" x14ac:dyDescent="0.45">
      <c r="A543">
        <v>4625</v>
      </c>
      <c r="B543" t="s">
        <v>121</v>
      </c>
      <c r="C543">
        <v>5</v>
      </c>
      <c r="D543">
        <v>24</v>
      </c>
      <c r="E543" t="str">
        <f t="shared" si="8"/>
        <v>24#Hrdlička Jaroslav</v>
      </c>
    </row>
    <row r="544" spans="1:5" x14ac:dyDescent="0.45">
      <c r="A544">
        <v>6197</v>
      </c>
      <c r="B544" t="s">
        <v>173</v>
      </c>
      <c r="C544">
        <v>7.5</v>
      </c>
      <c r="D544">
        <v>23</v>
      </c>
      <c r="E544" t="str">
        <f t="shared" si="8"/>
        <v>23#Kalčík Matěj</v>
      </c>
    </row>
    <row r="545" spans="1:5" x14ac:dyDescent="0.45">
      <c r="A545">
        <v>6197</v>
      </c>
      <c r="B545" t="s">
        <v>173</v>
      </c>
      <c r="C545">
        <v>11</v>
      </c>
      <c r="D545">
        <v>24</v>
      </c>
      <c r="E545" t="str">
        <f t="shared" si="8"/>
        <v>24#Kalčík Matěj</v>
      </c>
    </row>
    <row r="546" spans="1:5" x14ac:dyDescent="0.45">
      <c r="A546">
        <v>5521</v>
      </c>
      <c r="B546" t="s">
        <v>127</v>
      </c>
      <c r="C546">
        <v>7.5</v>
      </c>
      <c r="D546">
        <v>23</v>
      </c>
      <c r="E546" t="str">
        <f t="shared" si="8"/>
        <v>23#Strnad Lukáš</v>
      </c>
    </row>
    <row r="547" spans="1:5" x14ac:dyDescent="0.45">
      <c r="A547">
        <v>5521</v>
      </c>
      <c r="B547" t="s">
        <v>127</v>
      </c>
      <c r="C547">
        <v>6</v>
      </c>
      <c r="D547">
        <v>24</v>
      </c>
      <c r="E547" t="str">
        <f t="shared" si="8"/>
        <v>24#Strnad Lukáš</v>
      </c>
    </row>
    <row r="548" spans="1:5" x14ac:dyDescent="0.45">
      <c r="A548">
        <v>753</v>
      </c>
      <c r="B548" t="s">
        <v>19</v>
      </c>
      <c r="C548">
        <v>7.5</v>
      </c>
      <c r="D548">
        <v>23</v>
      </c>
      <c r="E548" t="str">
        <f t="shared" si="8"/>
        <v>23#Koubek František</v>
      </c>
    </row>
    <row r="549" spans="1:5" x14ac:dyDescent="0.45">
      <c r="A549">
        <v>753</v>
      </c>
      <c r="B549" t="s">
        <v>19</v>
      </c>
      <c r="C549">
        <v>12</v>
      </c>
      <c r="D549">
        <v>24</v>
      </c>
      <c r="E549" t="str">
        <f t="shared" si="8"/>
        <v>24#Koubek František</v>
      </c>
    </row>
    <row r="550" spans="1:5" x14ac:dyDescent="0.45">
      <c r="A550">
        <v>4103</v>
      </c>
      <c r="B550" t="s">
        <v>90</v>
      </c>
      <c r="C550">
        <v>7.5</v>
      </c>
      <c r="D550">
        <v>23</v>
      </c>
      <c r="E550" t="str">
        <f t="shared" si="8"/>
        <v>23#Vydra Filip</v>
      </c>
    </row>
    <row r="551" spans="1:5" x14ac:dyDescent="0.45">
      <c r="A551">
        <v>4103</v>
      </c>
      <c r="B551" t="s">
        <v>90</v>
      </c>
      <c r="C551">
        <v>4</v>
      </c>
      <c r="D551">
        <v>24</v>
      </c>
      <c r="E551" t="str">
        <f t="shared" si="8"/>
        <v>24#Vydra Filip</v>
      </c>
    </row>
    <row r="552" spans="1:5" x14ac:dyDescent="0.45">
      <c r="A552">
        <v>3804</v>
      </c>
      <c r="B552" t="s">
        <v>74</v>
      </c>
      <c r="C552">
        <v>7.5</v>
      </c>
      <c r="D552">
        <v>23</v>
      </c>
      <c r="E552" t="str">
        <f t="shared" si="8"/>
        <v>23#Plzák Karel</v>
      </c>
    </row>
    <row r="553" spans="1:5" x14ac:dyDescent="0.45">
      <c r="A553">
        <v>3804</v>
      </c>
      <c r="B553" t="s">
        <v>74</v>
      </c>
      <c r="C553">
        <v>7</v>
      </c>
      <c r="D553">
        <v>24</v>
      </c>
      <c r="E553" t="str">
        <f t="shared" si="8"/>
        <v>24#Plzák Karel</v>
      </c>
    </row>
    <row r="554" spans="1:5" x14ac:dyDescent="0.45">
      <c r="A554">
        <v>3645</v>
      </c>
      <c r="B554" t="s">
        <v>34</v>
      </c>
      <c r="C554">
        <v>7.5</v>
      </c>
      <c r="D554">
        <v>23</v>
      </c>
      <c r="E554" t="str">
        <f t="shared" si="8"/>
        <v>23#Bank Jan</v>
      </c>
    </row>
    <row r="555" spans="1:5" x14ac:dyDescent="0.45">
      <c r="A555">
        <v>3645</v>
      </c>
      <c r="B555" t="s">
        <v>34</v>
      </c>
      <c r="C555">
        <v>3</v>
      </c>
      <c r="D555">
        <v>24</v>
      </c>
      <c r="E555" t="str">
        <f t="shared" si="8"/>
        <v>24#Bank Jan</v>
      </c>
    </row>
    <row r="556" spans="1:5" x14ac:dyDescent="0.45">
      <c r="A556">
        <v>6643</v>
      </c>
      <c r="B556" t="s">
        <v>179</v>
      </c>
      <c r="C556">
        <v>7.5</v>
      </c>
      <c r="D556">
        <v>23</v>
      </c>
      <c r="E556" t="str">
        <f t="shared" si="8"/>
        <v>23#Hanousek Jiří</v>
      </c>
    </row>
    <row r="557" spans="1:5" x14ac:dyDescent="0.45">
      <c r="A557">
        <v>6643</v>
      </c>
      <c r="B557" t="s">
        <v>179</v>
      </c>
      <c r="C557">
        <v>9</v>
      </c>
      <c r="D557">
        <v>24</v>
      </c>
      <c r="E557" t="str">
        <f t="shared" si="8"/>
        <v>24#Hanousek Jiří</v>
      </c>
    </row>
    <row r="558" spans="1:5" x14ac:dyDescent="0.45">
      <c r="A558">
        <v>6641</v>
      </c>
      <c r="B558" t="s">
        <v>216</v>
      </c>
      <c r="C558">
        <v>7.5</v>
      </c>
      <c r="D558">
        <v>23</v>
      </c>
      <c r="E558" t="str">
        <f t="shared" si="8"/>
        <v>23#Jirsa Jiří</v>
      </c>
    </row>
    <row r="559" spans="1:5" x14ac:dyDescent="0.45">
      <c r="A559">
        <v>6641</v>
      </c>
      <c r="B559" t="s">
        <v>216</v>
      </c>
      <c r="C559">
        <v>12</v>
      </c>
      <c r="D559">
        <v>24</v>
      </c>
      <c r="E559" t="str">
        <f t="shared" si="8"/>
        <v>24#Jirsa Jiří</v>
      </c>
    </row>
    <row r="560" spans="1:5" x14ac:dyDescent="0.45">
      <c r="A560">
        <v>4056</v>
      </c>
      <c r="B560" t="s">
        <v>98</v>
      </c>
      <c r="C560">
        <v>7.5</v>
      </c>
      <c r="D560">
        <v>23</v>
      </c>
      <c r="E560" t="str">
        <f t="shared" si="8"/>
        <v>23#Tvarůžek Miroslav</v>
      </c>
    </row>
    <row r="561" spans="1:5" x14ac:dyDescent="0.45">
      <c r="A561">
        <v>4056</v>
      </c>
      <c r="B561" t="s">
        <v>98</v>
      </c>
      <c r="C561">
        <v>2</v>
      </c>
      <c r="D561">
        <v>24</v>
      </c>
      <c r="E561" t="str">
        <f t="shared" si="8"/>
        <v>24#Tvarůžek Miroslav</v>
      </c>
    </row>
    <row r="562" spans="1:5" x14ac:dyDescent="0.45">
      <c r="A562">
        <v>2319</v>
      </c>
      <c r="B562" t="s">
        <v>215</v>
      </c>
      <c r="C562">
        <v>7.5</v>
      </c>
      <c r="D562">
        <v>23</v>
      </c>
      <c r="E562" t="str">
        <f t="shared" si="8"/>
        <v>23#Surgota Juraj</v>
      </c>
    </row>
    <row r="563" spans="1:5" x14ac:dyDescent="0.45">
      <c r="A563">
        <v>2319</v>
      </c>
      <c r="B563" t="s">
        <v>215</v>
      </c>
      <c r="C563">
        <v>10</v>
      </c>
      <c r="D563">
        <v>24</v>
      </c>
      <c r="E563" t="str">
        <f t="shared" si="8"/>
        <v>24#Surgota Juraj</v>
      </c>
    </row>
    <row r="564" spans="1:5" x14ac:dyDescent="0.45">
      <c r="A564">
        <v>2327</v>
      </c>
      <c r="B564" t="s">
        <v>28</v>
      </c>
      <c r="C564">
        <v>7.5</v>
      </c>
      <c r="D564">
        <v>23</v>
      </c>
      <c r="E564" t="str">
        <f t="shared" si="8"/>
        <v>23#Douša Jan</v>
      </c>
    </row>
    <row r="565" spans="1:5" x14ac:dyDescent="0.45">
      <c r="A565">
        <v>2327</v>
      </c>
      <c r="B565" t="s">
        <v>28</v>
      </c>
      <c r="C565">
        <v>13</v>
      </c>
      <c r="D565">
        <v>24</v>
      </c>
      <c r="E565" t="str">
        <f t="shared" si="8"/>
        <v>24#Douša Jan</v>
      </c>
    </row>
    <row r="566" spans="1:5" x14ac:dyDescent="0.45">
      <c r="A566">
        <v>4005</v>
      </c>
      <c r="B566" t="s">
        <v>96</v>
      </c>
      <c r="C566">
        <v>7.5</v>
      </c>
      <c r="D566">
        <v>23</v>
      </c>
      <c r="E566" t="str">
        <f t="shared" si="8"/>
        <v>23#Radil Miroslav</v>
      </c>
    </row>
    <row r="567" spans="1:5" x14ac:dyDescent="0.45">
      <c r="A567">
        <v>4005</v>
      </c>
      <c r="B567" t="s">
        <v>96</v>
      </c>
      <c r="C567">
        <v>6</v>
      </c>
      <c r="D567">
        <v>24</v>
      </c>
      <c r="E567" t="str">
        <f t="shared" si="8"/>
        <v>24#Radil Miroslav</v>
      </c>
    </row>
    <row r="568" spans="1:5" x14ac:dyDescent="0.45">
      <c r="A568">
        <v>3936</v>
      </c>
      <c r="B568" t="s">
        <v>97</v>
      </c>
      <c r="C568">
        <v>7.5</v>
      </c>
      <c r="D568">
        <v>23</v>
      </c>
      <c r="E568" t="str">
        <f t="shared" si="8"/>
        <v>23#Seiler Ota</v>
      </c>
    </row>
    <row r="569" spans="1:5" x14ac:dyDescent="0.45">
      <c r="A569">
        <v>3936</v>
      </c>
      <c r="B569" t="s">
        <v>97</v>
      </c>
      <c r="C569">
        <v>12</v>
      </c>
      <c r="D569">
        <v>24</v>
      </c>
      <c r="E569" t="str">
        <f t="shared" si="8"/>
        <v>24#Seiler Ota</v>
      </c>
    </row>
    <row r="570" spans="1:5" x14ac:dyDescent="0.45">
      <c r="A570">
        <v>4109</v>
      </c>
      <c r="B570" t="s">
        <v>103</v>
      </c>
      <c r="C570">
        <v>7.5</v>
      </c>
      <c r="D570">
        <v>23</v>
      </c>
      <c r="E570" t="str">
        <f t="shared" si="8"/>
        <v>23#Rajdl Jaroslav</v>
      </c>
    </row>
    <row r="571" spans="1:5" x14ac:dyDescent="0.45">
      <c r="A571">
        <v>4109</v>
      </c>
      <c r="B571" t="s">
        <v>103</v>
      </c>
      <c r="C571">
        <v>9</v>
      </c>
      <c r="D571">
        <v>24</v>
      </c>
      <c r="E571" t="str">
        <f t="shared" si="8"/>
        <v>24#Rajdl Jaroslav</v>
      </c>
    </row>
    <row r="572" spans="1:5" x14ac:dyDescent="0.45">
      <c r="A572">
        <v>3428</v>
      </c>
      <c r="B572" t="s">
        <v>24</v>
      </c>
      <c r="C572">
        <v>7.5</v>
      </c>
      <c r="D572">
        <v>23</v>
      </c>
      <c r="E572" t="str">
        <f t="shared" si="8"/>
        <v>23#Kabát Petr</v>
      </c>
    </row>
    <row r="573" spans="1:5" x14ac:dyDescent="0.45">
      <c r="A573">
        <v>3428</v>
      </c>
      <c r="B573" t="s">
        <v>24</v>
      </c>
      <c r="C573">
        <v>14</v>
      </c>
      <c r="D573">
        <v>24</v>
      </c>
      <c r="E573" t="str">
        <f t="shared" si="8"/>
        <v>24#Kabát Petr</v>
      </c>
    </row>
    <row r="574" spans="1:5" x14ac:dyDescent="0.45">
      <c r="A574">
        <v>3706</v>
      </c>
      <c r="B574" t="s">
        <v>83</v>
      </c>
      <c r="C574">
        <v>7.5</v>
      </c>
      <c r="D574">
        <v>23</v>
      </c>
      <c r="E574" t="str">
        <f t="shared" si="8"/>
        <v>23#Komora Martin</v>
      </c>
    </row>
    <row r="575" spans="1:5" x14ac:dyDescent="0.45">
      <c r="A575">
        <v>3706</v>
      </c>
      <c r="B575" t="s">
        <v>83</v>
      </c>
      <c r="C575">
        <v>11</v>
      </c>
      <c r="D575">
        <v>24</v>
      </c>
      <c r="E575" t="str">
        <f t="shared" si="8"/>
        <v>24#Komora Martin</v>
      </c>
    </row>
    <row r="576" spans="1:5" x14ac:dyDescent="0.45">
      <c r="A576">
        <v>2355</v>
      </c>
      <c r="B576" t="s">
        <v>4</v>
      </c>
      <c r="C576">
        <v>7.5</v>
      </c>
      <c r="D576">
        <v>23</v>
      </c>
      <c r="E576" t="str">
        <f t="shared" si="8"/>
        <v>23#Nerad Rostislav</v>
      </c>
    </row>
    <row r="577" spans="1:5" x14ac:dyDescent="0.45">
      <c r="A577">
        <v>2355</v>
      </c>
      <c r="B577" t="s">
        <v>4</v>
      </c>
      <c r="C577">
        <v>5</v>
      </c>
      <c r="D577">
        <v>24</v>
      </c>
      <c r="E577" t="str">
        <f t="shared" si="8"/>
        <v>24#Nerad Rostislav</v>
      </c>
    </row>
    <row r="578" spans="1:5" x14ac:dyDescent="0.45">
      <c r="A578">
        <v>2934</v>
      </c>
      <c r="B578" t="s">
        <v>174</v>
      </c>
      <c r="C578">
        <v>7.5</v>
      </c>
      <c r="D578">
        <v>23</v>
      </c>
      <c r="E578" t="str">
        <f t="shared" si="8"/>
        <v>23#Fejfar Kamil</v>
      </c>
    </row>
    <row r="579" spans="1:5" x14ac:dyDescent="0.45">
      <c r="A579">
        <v>2934</v>
      </c>
      <c r="B579" t="s">
        <v>174</v>
      </c>
      <c r="C579">
        <v>10</v>
      </c>
      <c r="D579">
        <v>24</v>
      </c>
      <c r="E579" t="str">
        <f t="shared" ref="E579:E642" si="9">CONCATENATE(D579,"#",B579)</f>
        <v>24#Fejfar Kamil</v>
      </c>
    </row>
    <row r="580" spans="1:5" x14ac:dyDescent="0.45">
      <c r="A580">
        <v>2646</v>
      </c>
      <c r="B580" t="s">
        <v>218</v>
      </c>
      <c r="C580">
        <v>7.5</v>
      </c>
      <c r="D580">
        <v>23</v>
      </c>
      <c r="E580" t="str">
        <f t="shared" si="9"/>
        <v>23#Soukup Michal</v>
      </c>
    </row>
    <row r="581" spans="1:5" x14ac:dyDescent="0.45">
      <c r="A581">
        <v>2646</v>
      </c>
      <c r="B581" t="s">
        <v>218</v>
      </c>
      <c r="C581">
        <v>10</v>
      </c>
      <c r="D581">
        <v>24</v>
      </c>
      <c r="E581" t="str">
        <f t="shared" si="9"/>
        <v>24#Soukup Michal</v>
      </c>
    </row>
    <row r="582" spans="1:5" x14ac:dyDescent="0.45">
      <c r="A582">
        <v>4350</v>
      </c>
      <c r="B582" t="s">
        <v>130</v>
      </c>
      <c r="C582">
        <v>7.5</v>
      </c>
      <c r="D582">
        <v>23</v>
      </c>
      <c r="E582" t="str">
        <f t="shared" si="9"/>
        <v>23#Horák Vladimír</v>
      </c>
    </row>
    <row r="583" spans="1:5" x14ac:dyDescent="0.45">
      <c r="A583">
        <v>4350</v>
      </c>
      <c r="B583" t="s">
        <v>130</v>
      </c>
      <c r="C583">
        <v>14</v>
      </c>
      <c r="D583">
        <v>24</v>
      </c>
      <c r="E583" t="str">
        <f t="shared" si="9"/>
        <v>24#Horák Vladimír</v>
      </c>
    </row>
    <row r="584" spans="1:5" x14ac:dyDescent="0.45">
      <c r="A584">
        <v>2789</v>
      </c>
      <c r="B584" t="s">
        <v>142</v>
      </c>
      <c r="C584">
        <v>7.5</v>
      </c>
      <c r="D584">
        <v>23</v>
      </c>
      <c r="E584" t="str">
        <f t="shared" si="9"/>
        <v>23#Karásek Pavel</v>
      </c>
    </row>
    <row r="585" spans="1:5" x14ac:dyDescent="0.45">
      <c r="A585">
        <v>2789</v>
      </c>
      <c r="B585" t="s">
        <v>142</v>
      </c>
      <c r="C585">
        <v>8</v>
      </c>
      <c r="D585">
        <v>24</v>
      </c>
      <c r="E585" t="str">
        <f t="shared" si="9"/>
        <v>24#Karásek Pavel</v>
      </c>
    </row>
    <row r="586" spans="1:5" x14ac:dyDescent="0.45">
      <c r="A586">
        <v>3331</v>
      </c>
      <c r="B586" t="s">
        <v>44</v>
      </c>
      <c r="C586">
        <v>7.5</v>
      </c>
      <c r="D586">
        <v>23</v>
      </c>
      <c r="E586" t="str">
        <f t="shared" si="9"/>
        <v>23#Koch Radek</v>
      </c>
    </row>
    <row r="587" spans="1:5" x14ac:dyDescent="0.45">
      <c r="A587">
        <v>3331</v>
      </c>
      <c r="B587" t="s">
        <v>44</v>
      </c>
      <c r="C587">
        <v>13</v>
      </c>
      <c r="D587">
        <v>24</v>
      </c>
      <c r="E587" t="str">
        <f t="shared" si="9"/>
        <v>24#Koch Radek</v>
      </c>
    </row>
    <row r="588" spans="1:5" x14ac:dyDescent="0.45">
      <c r="A588">
        <v>99</v>
      </c>
      <c r="B588" t="s">
        <v>217</v>
      </c>
      <c r="C588">
        <v>7.5</v>
      </c>
      <c r="D588">
        <v>23</v>
      </c>
      <c r="E588" t="str">
        <f t="shared" si="9"/>
        <v>23#Ing. Tůma David</v>
      </c>
    </row>
    <row r="589" spans="1:5" x14ac:dyDescent="0.45">
      <c r="A589">
        <v>99</v>
      </c>
      <c r="B589" t="s">
        <v>217</v>
      </c>
      <c r="C589">
        <v>15</v>
      </c>
      <c r="D589">
        <v>24</v>
      </c>
      <c r="E589" t="str">
        <f t="shared" si="9"/>
        <v>24#Ing. Tůma David</v>
      </c>
    </row>
    <row r="590" spans="1:5" x14ac:dyDescent="0.45">
      <c r="A590">
        <v>2818</v>
      </c>
      <c r="B590" t="s">
        <v>219</v>
      </c>
      <c r="C590">
        <v>2</v>
      </c>
      <c r="D590">
        <v>19</v>
      </c>
      <c r="E590" t="str">
        <f t="shared" si="9"/>
        <v>19#Václav Hanousek</v>
      </c>
    </row>
    <row r="591" spans="1:5" x14ac:dyDescent="0.45">
      <c r="A591">
        <v>2818</v>
      </c>
      <c r="B591" t="s">
        <v>219</v>
      </c>
      <c r="C591">
        <v>7</v>
      </c>
      <c r="D591">
        <v>20</v>
      </c>
      <c r="E591" t="str">
        <f t="shared" si="9"/>
        <v>20#Václav Hanousek</v>
      </c>
    </row>
    <row r="592" spans="1:5" x14ac:dyDescent="0.45">
      <c r="A592">
        <v>2317</v>
      </c>
      <c r="B592" t="s">
        <v>220</v>
      </c>
      <c r="C592">
        <v>3</v>
      </c>
      <c r="D592">
        <v>19</v>
      </c>
      <c r="E592" t="str">
        <f t="shared" si="9"/>
        <v>19#Josef Peřina</v>
      </c>
    </row>
    <row r="593" spans="1:5" x14ac:dyDescent="0.45">
      <c r="A593">
        <v>2317</v>
      </c>
      <c r="B593" t="s">
        <v>220</v>
      </c>
      <c r="C593">
        <v>4</v>
      </c>
      <c r="D593">
        <v>20</v>
      </c>
      <c r="E593" t="str">
        <f t="shared" si="9"/>
        <v>20#Josef Peřina</v>
      </c>
    </row>
    <row r="594" spans="1:5" x14ac:dyDescent="0.45">
      <c r="A594">
        <v>2750</v>
      </c>
      <c r="B594" t="s">
        <v>120</v>
      </c>
      <c r="C594">
        <v>7</v>
      </c>
      <c r="D594">
        <v>19</v>
      </c>
      <c r="E594" t="str">
        <f t="shared" si="9"/>
        <v>19#Janiš Jiří</v>
      </c>
    </row>
    <row r="595" spans="1:5" x14ac:dyDescent="0.45">
      <c r="A595">
        <v>2750</v>
      </c>
      <c r="B595" t="s">
        <v>120</v>
      </c>
      <c r="C595">
        <v>5</v>
      </c>
      <c r="D595">
        <v>20</v>
      </c>
      <c r="E595" t="str">
        <f t="shared" si="9"/>
        <v>20#Janiš Jiří</v>
      </c>
    </row>
    <row r="596" spans="1:5" x14ac:dyDescent="0.45">
      <c r="A596">
        <v>6928</v>
      </c>
      <c r="B596" t="s">
        <v>221</v>
      </c>
      <c r="C596">
        <v>8</v>
      </c>
      <c r="D596">
        <v>19</v>
      </c>
      <c r="E596" t="str">
        <f t="shared" si="9"/>
        <v>19#Roušar Jiří</v>
      </c>
    </row>
    <row r="597" spans="1:5" x14ac:dyDescent="0.45">
      <c r="A597">
        <v>6928</v>
      </c>
      <c r="B597" t="s">
        <v>221</v>
      </c>
      <c r="C597">
        <v>9</v>
      </c>
      <c r="D597">
        <v>20</v>
      </c>
      <c r="E597" t="str">
        <f t="shared" si="9"/>
        <v>20#Roušar Jiří</v>
      </c>
    </row>
    <row r="598" spans="1:5" x14ac:dyDescent="0.45">
      <c r="A598">
        <v>6452</v>
      </c>
      <c r="B598" t="s">
        <v>123</v>
      </c>
      <c r="C598">
        <v>9</v>
      </c>
      <c r="D598">
        <v>19</v>
      </c>
      <c r="E598" t="str">
        <f t="shared" si="9"/>
        <v>19#Melezínek Vlastimil</v>
      </c>
    </row>
    <row r="599" spans="1:5" x14ac:dyDescent="0.45">
      <c r="A599">
        <v>6452</v>
      </c>
      <c r="B599" t="s">
        <v>123</v>
      </c>
      <c r="C599">
        <v>10</v>
      </c>
      <c r="D599">
        <v>20</v>
      </c>
      <c r="E599" t="str">
        <f t="shared" si="9"/>
        <v>20#Melezínek Vlastimil</v>
      </c>
    </row>
    <row r="600" spans="1:5" x14ac:dyDescent="0.45">
      <c r="A600">
        <v>6930</v>
      </c>
      <c r="B600" t="s">
        <v>222</v>
      </c>
      <c r="C600">
        <v>8</v>
      </c>
      <c r="D600">
        <v>19</v>
      </c>
      <c r="E600" t="str">
        <f t="shared" si="9"/>
        <v>19#Miroslav Moravec</v>
      </c>
    </row>
    <row r="601" spans="1:5" x14ac:dyDescent="0.45">
      <c r="A601">
        <v>6930</v>
      </c>
      <c r="B601" t="s">
        <v>222</v>
      </c>
      <c r="C601">
        <v>9</v>
      </c>
      <c r="D601">
        <v>20</v>
      </c>
      <c r="E601" t="str">
        <f t="shared" si="9"/>
        <v>20#Miroslav Moravec</v>
      </c>
    </row>
    <row r="602" spans="1:5" x14ac:dyDescent="0.45">
      <c r="A602">
        <v>3424</v>
      </c>
      <c r="B602" t="s">
        <v>79</v>
      </c>
      <c r="C602">
        <v>1</v>
      </c>
      <c r="D602">
        <v>19</v>
      </c>
      <c r="E602" t="str">
        <f t="shared" si="9"/>
        <v>19#Vrtěl Petr</v>
      </c>
    </row>
    <row r="603" spans="1:5" x14ac:dyDescent="0.45">
      <c r="A603">
        <v>3424</v>
      </c>
      <c r="B603" t="s">
        <v>79</v>
      </c>
      <c r="C603">
        <v>1</v>
      </c>
      <c r="D603">
        <v>20</v>
      </c>
      <c r="E603" t="str">
        <f t="shared" si="9"/>
        <v>20#Vrtěl Petr</v>
      </c>
    </row>
    <row r="604" spans="1:5" x14ac:dyDescent="0.45">
      <c r="A604">
        <v>5390</v>
      </c>
      <c r="B604" t="s">
        <v>149</v>
      </c>
      <c r="C604">
        <v>3</v>
      </c>
      <c r="D604">
        <v>19</v>
      </c>
      <c r="E604" t="str">
        <f t="shared" si="9"/>
        <v>19#Vrtěl Ondřej</v>
      </c>
    </row>
    <row r="605" spans="1:5" x14ac:dyDescent="0.45">
      <c r="A605">
        <v>5390</v>
      </c>
      <c r="B605" t="s">
        <v>149</v>
      </c>
      <c r="C605">
        <v>1</v>
      </c>
      <c r="D605">
        <v>20</v>
      </c>
      <c r="E605" t="str">
        <f t="shared" si="9"/>
        <v>20#Vrtěl Ondřej</v>
      </c>
    </row>
    <row r="606" spans="1:5" x14ac:dyDescent="0.45">
      <c r="A606">
        <v>3422</v>
      </c>
      <c r="B606" t="s">
        <v>77</v>
      </c>
      <c r="C606">
        <v>4</v>
      </c>
      <c r="D606">
        <v>19</v>
      </c>
      <c r="E606" t="str">
        <f t="shared" si="9"/>
        <v>19#Ondrušek Roman</v>
      </c>
    </row>
    <row r="607" spans="1:5" x14ac:dyDescent="0.45">
      <c r="A607">
        <v>3422</v>
      </c>
      <c r="B607" t="s">
        <v>77</v>
      </c>
      <c r="C607">
        <v>10</v>
      </c>
      <c r="D607">
        <v>20</v>
      </c>
      <c r="E607" t="str">
        <f t="shared" si="9"/>
        <v>20#Ondrušek Roman</v>
      </c>
    </row>
    <row r="608" spans="1:5" x14ac:dyDescent="0.45">
      <c r="A608">
        <v>5703</v>
      </c>
      <c r="B608" t="s">
        <v>223</v>
      </c>
      <c r="C608">
        <v>8</v>
      </c>
      <c r="D608">
        <v>19</v>
      </c>
      <c r="E608" t="str">
        <f t="shared" si="9"/>
        <v>19#Jiří Malý ml.</v>
      </c>
    </row>
    <row r="609" spans="1:5" x14ac:dyDescent="0.45">
      <c r="A609">
        <v>5703</v>
      </c>
      <c r="B609" t="s">
        <v>223</v>
      </c>
      <c r="C609">
        <v>11</v>
      </c>
      <c r="D609">
        <v>20</v>
      </c>
      <c r="E609" t="str">
        <f t="shared" si="9"/>
        <v>20#Jiří Malý ml.</v>
      </c>
    </row>
    <row r="610" spans="1:5" x14ac:dyDescent="0.45">
      <c r="A610">
        <v>6403</v>
      </c>
      <c r="B610" t="s">
        <v>224</v>
      </c>
      <c r="C610">
        <v>10</v>
      </c>
      <c r="D610">
        <v>19</v>
      </c>
      <c r="E610" t="str">
        <f t="shared" si="9"/>
        <v>19#Jiří Malý st.</v>
      </c>
    </row>
    <row r="611" spans="1:5" x14ac:dyDescent="0.45">
      <c r="A611">
        <v>6403</v>
      </c>
      <c r="B611" t="s">
        <v>224</v>
      </c>
      <c r="C611">
        <v>11</v>
      </c>
      <c r="D611">
        <v>20</v>
      </c>
      <c r="E611" t="str">
        <f t="shared" si="9"/>
        <v>20#Jiří Malý st.</v>
      </c>
    </row>
    <row r="612" spans="1:5" x14ac:dyDescent="0.45">
      <c r="A612">
        <v>6234</v>
      </c>
      <c r="B612" t="s">
        <v>225</v>
      </c>
      <c r="C612">
        <v>3</v>
      </c>
      <c r="D612">
        <v>19</v>
      </c>
      <c r="E612" t="str">
        <f t="shared" si="9"/>
        <v>19#Král Vítězslav ml.</v>
      </c>
    </row>
    <row r="613" spans="1:5" x14ac:dyDescent="0.45">
      <c r="A613">
        <v>6234</v>
      </c>
      <c r="B613" t="s">
        <v>225</v>
      </c>
      <c r="C613">
        <v>6</v>
      </c>
      <c r="D613">
        <v>20</v>
      </c>
      <c r="E613" t="str">
        <f t="shared" si="9"/>
        <v>20#Král Vítězslav ml.</v>
      </c>
    </row>
    <row r="614" spans="1:5" x14ac:dyDescent="0.45">
      <c r="A614">
        <v>2763</v>
      </c>
      <c r="B614" t="s">
        <v>99</v>
      </c>
      <c r="C614">
        <v>1</v>
      </c>
      <c r="D614">
        <v>19</v>
      </c>
      <c r="E614" t="str">
        <f t="shared" si="9"/>
        <v>19#Vik Marek</v>
      </c>
    </row>
    <row r="615" spans="1:5" x14ac:dyDescent="0.45">
      <c r="A615">
        <v>2763</v>
      </c>
      <c r="B615" t="s">
        <v>99</v>
      </c>
      <c r="C615">
        <v>1</v>
      </c>
      <c r="D615">
        <v>20</v>
      </c>
      <c r="E615" t="str">
        <f t="shared" si="9"/>
        <v>20#Vik Marek</v>
      </c>
    </row>
    <row r="616" spans="1:5" x14ac:dyDescent="0.45">
      <c r="A616">
        <v>6470</v>
      </c>
      <c r="B616" t="s">
        <v>177</v>
      </c>
      <c r="C616">
        <v>12</v>
      </c>
      <c r="D616">
        <v>19</v>
      </c>
      <c r="E616" t="str">
        <f t="shared" si="9"/>
        <v>19#Srněnský Patrik</v>
      </c>
    </row>
    <row r="617" spans="1:5" x14ac:dyDescent="0.45">
      <c r="A617">
        <v>6470</v>
      </c>
      <c r="B617" t="s">
        <v>177</v>
      </c>
      <c r="C617">
        <v>3</v>
      </c>
      <c r="D617">
        <v>20</v>
      </c>
      <c r="E617" t="str">
        <f t="shared" si="9"/>
        <v>20#Srněnský Patrik</v>
      </c>
    </row>
    <row r="618" spans="1:5" x14ac:dyDescent="0.45">
      <c r="A618">
        <v>4161</v>
      </c>
      <c r="B618" t="s">
        <v>150</v>
      </c>
      <c r="C618">
        <v>6</v>
      </c>
      <c r="D618">
        <v>19</v>
      </c>
      <c r="E618" t="str">
        <f t="shared" si="9"/>
        <v>19#Dorotík Tomáš</v>
      </c>
    </row>
    <row r="619" spans="1:5" x14ac:dyDescent="0.45">
      <c r="A619">
        <v>4161</v>
      </c>
      <c r="B619" t="s">
        <v>150</v>
      </c>
      <c r="C619">
        <v>5</v>
      </c>
      <c r="D619">
        <v>20</v>
      </c>
      <c r="E619" t="str">
        <f t="shared" si="9"/>
        <v>20#Dorotík Tomáš</v>
      </c>
    </row>
    <row r="620" spans="1:5" x14ac:dyDescent="0.45">
      <c r="A620">
        <v>3366</v>
      </c>
      <c r="B620" t="s">
        <v>15</v>
      </c>
      <c r="C620">
        <v>5</v>
      </c>
      <c r="D620">
        <v>19</v>
      </c>
      <c r="E620" t="str">
        <f t="shared" si="9"/>
        <v>19#Chadraba Petr</v>
      </c>
    </row>
    <row r="621" spans="1:5" x14ac:dyDescent="0.45">
      <c r="A621">
        <v>3366</v>
      </c>
      <c r="B621" t="s">
        <v>15</v>
      </c>
      <c r="C621">
        <v>8</v>
      </c>
      <c r="D621">
        <v>20</v>
      </c>
      <c r="E621" t="str">
        <f t="shared" si="9"/>
        <v>20#Chadraba Petr</v>
      </c>
    </row>
    <row r="622" spans="1:5" x14ac:dyDescent="0.45">
      <c r="A622">
        <v>3264</v>
      </c>
      <c r="B622" t="s">
        <v>26</v>
      </c>
      <c r="C622">
        <v>13</v>
      </c>
      <c r="D622">
        <v>19</v>
      </c>
      <c r="E622" t="str">
        <f t="shared" si="9"/>
        <v>19#Ohera Tomáš</v>
      </c>
    </row>
    <row r="623" spans="1:5" x14ac:dyDescent="0.45">
      <c r="A623">
        <v>3264</v>
      </c>
      <c r="B623" t="s">
        <v>26</v>
      </c>
      <c r="C623">
        <v>4</v>
      </c>
      <c r="D623">
        <v>20</v>
      </c>
      <c r="E623" t="str">
        <f t="shared" si="9"/>
        <v>20#Ohera Tomáš</v>
      </c>
    </row>
    <row r="624" spans="1:5" x14ac:dyDescent="0.45">
      <c r="A624">
        <v>3429</v>
      </c>
      <c r="B624" t="s">
        <v>226</v>
      </c>
      <c r="C624">
        <v>5</v>
      </c>
      <c r="D624">
        <v>19</v>
      </c>
      <c r="E624" t="str">
        <f t="shared" si="9"/>
        <v>19#Jakub Hradil</v>
      </c>
    </row>
    <row r="625" spans="1:5" x14ac:dyDescent="0.45">
      <c r="A625">
        <v>3429</v>
      </c>
      <c r="B625" t="s">
        <v>226</v>
      </c>
      <c r="C625">
        <v>13</v>
      </c>
      <c r="D625">
        <v>20</v>
      </c>
      <c r="E625" t="str">
        <f t="shared" si="9"/>
        <v>20#Jakub Hradil</v>
      </c>
    </row>
    <row r="626" spans="1:5" x14ac:dyDescent="0.45">
      <c r="A626">
        <v>3813</v>
      </c>
      <c r="B626" t="s">
        <v>76</v>
      </c>
      <c r="C626">
        <v>9</v>
      </c>
      <c r="D626">
        <v>19</v>
      </c>
      <c r="E626" t="str">
        <f t="shared" si="9"/>
        <v>19#Pagáč Pavel</v>
      </c>
    </row>
    <row r="627" spans="1:5" x14ac:dyDescent="0.45">
      <c r="A627">
        <v>3813</v>
      </c>
      <c r="B627" t="s">
        <v>76</v>
      </c>
      <c r="C627">
        <v>6</v>
      </c>
      <c r="D627">
        <v>20</v>
      </c>
      <c r="E627" t="str">
        <f t="shared" si="9"/>
        <v>20#Pagáč Pavel</v>
      </c>
    </row>
    <row r="628" spans="1:5" x14ac:dyDescent="0.45">
      <c r="A628">
        <v>3902</v>
      </c>
      <c r="B628" t="s">
        <v>227</v>
      </c>
      <c r="C628">
        <v>9</v>
      </c>
      <c r="D628">
        <v>19</v>
      </c>
      <c r="E628" t="str">
        <f t="shared" si="9"/>
        <v>19#Kejnar Zdenek</v>
      </c>
    </row>
    <row r="629" spans="1:5" x14ac:dyDescent="0.45">
      <c r="A629">
        <v>3902</v>
      </c>
      <c r="B629" t="s">
        <v>227</v>
      </c>
      <c r="C629">
        <v>12</v>
      </c>
      <c r="D629">
        <v>20</v>
      </c>
      <c r="E629" t="str">
        <f t="shared" si="9"/>
        <v>20#Kejnar Zdenek</v>
      </c>
    </row>
    <row r="630" spans="1:5" x14ac:dyDescent="0.45">
      <c r="A630">
        <v>2305</v>
      </c>
      <c r="B630" t="s">
        <v>228</v>
      </c>
      <c r="C630">
        <v>6</v>
      </c>
      <c r="D630">
        <v>19</v>
      </c>
      <c r="E630" t="str">
        <f t="shared" si="9"/>
        <v>19#Jaroslav Břoušek</v>
      </c>
    </row>
    <row r="631" spans="1:5" x14ac:dyDescent="0.45">
      <c r="A631">
        <v>2305</v>
      </c>
      <c r="B631" t="s">
        <v>228</v>
      </c>
      <c r="C631">
        <v>8</v>
      </c>
      <c r="D631">
        <v>20</v>
      </c>
      <c r="E631" t="str">
        <f t="shared" si="9"/>
        <v>20#Jaroslav Břoušek</v>
      </c>
    </row>
    <row r="632" spans="1:5" x14ac:dyDescent="0.45">
      <c r="A632">
        <v>3552</v>
      </c>
      <c r="B632" t="s">
        <v>229</v>
      </c>
      <c r="C632">
        <v>5</v>
      </c>
      <c r="D632">
        <v>19</v>
      </c>
      <c r="E632" t="str">
        <f t="shared" si="9"/>
        <v>19#Emil Kalous</v>
      </c>
    </row>
    <row r="633" spans="1:5" x14ac:dyDescent="0.45">
      <c r="A633">
        <v>3552</v>
      </c>
      <c r="B633" t="s">
        <v>229</v>
      </c>
      <c r="C633">
        <v>10</v>
      </c>
      <c r="D633">
        <v>20</v>
      </c>
      <c r="E633" t="str">
        <f t="shared" si="9"/>
        <v>20#Emil Kalous</v>
      </c>
    </row>
    <row r="634" spans="1:5" x14ac:dyDescent="0.45">
      <c r="A634">
        <v>3556</v>
      </c>
      <c r="B634" t="s">
        <v>175</v>
      </c>
      <c r="C634">
        <v>4</v>
      </c>
      <c r="D634">
        <v>19</v>
      </c>
      <c r="E634" t="str">
        <f t="shared" si="9"/>
        <v>19#Mucala Karel</v>
      </c>
    </row>
    <row r="635" spans="1:5" x14ac:dyDescent="0.45">
      <c r="A635">
        <v>3556</v>
      </c>
      <c r="B635" t="s">
        <v>175</v>
      </c>
      <c r="C635">
        <v>2</v>
      </c>
      <c r="D635">
        <v>20</v>
      </c>
      <c r="E635" t="str">
        <f t="shared" si="9"/>
        <v>20#Mucala Karel</v>
      </c>
    </row>
    <row r="636" spans="1:5" x14ac:dyDescent="0.45">
      <c r="A636">
        <v>4358</v>
      </c>
      <c r="B636" t="s">
        <v>230</v>
      </c>
      <c r="C636">
        <v>11</v>
      </c>
      <c r="D636">
        <v>19</v>
      </c>
      <c r="E636" t="str">
        <f t="shared" si="9"/>
        <v>19#Josef Malík</v>
      </c>
    </row>
    <row r="637" spans="1:5" x14ac:dyDescent="0.45">
      <c r="A637">
        <v>4358</v>
      </c>
      <c r="B637" t="s">
        <v>230</v>
      </c>
      <c r="C637">
        <v>9</v>
      </c>
      <c r="D637">
        <v>20</v>
      </c>
      <c r="E637" t="str">
        <f t="shared" si="9"/>
        <v>20#Josef Malík</v>
      </c>
    </row>
    <row r="638" spans="1:5" x14ac:dyDescent="0.45">
      <c r="A638">
        <v>6393</v>
      </c>
      <c r="B638" t="s">
        <v>231</v>
      </c>
      <c r="C638">
        <v>13</v>
      </c>
      <c r="D638">
        <v>19</v>
      </c>
      <c r="E638" t="str">
        <f t="shared" si="9"/>
        <v>19#Patrik Semrád</v>
      </c>
    </row>
    <row r="639" spans="1:5" x14ac:dyDescent="0.45">
      <c r="A639">
        <v>6393</v>
      </c>
      <c r="B639" t="s">
        <v>231</v>
      </c>
      <c r="C639">
        <v>4</v>
      </c>
      <c r="D639">
        <v>20</v>
      </c>
      <c r="E639" t="str">
        <f t="shared" si="9"/>
        <v>20#Patrik Semrád</v>
      </c>
    </row>
    <row r="640" spans="1:5" x14ac:dyDescent="0.45">
      <c r="A640">
        <v>790</v>
      </c>
      <c r="B640" t="s">
        <v>154</v>
      </c>
      <c r="C640">
        <v>6</v>
      </c>
      <c r="D640">
        <v>19</v>
      </c>
      <c r="E640" t="str">
        <f t="shared" si="9"/>
        <v>19#Šerý Kamil</v>
      </c>
    </row>
    <row r="641" spans="1:5" x14ac:dyDescent="0.45">
      <c r="A641">
        <v>790</v>
      </c>
      <c r="B641" t="s">
        <v>154</v>
      </c>
      <c r="C641">
        <v>7</v>
      </c>
      <c r="D641">
        <v>20</v>
      </c>
      <c r="E641" t="str">
        <f t="shared" si="9"/>
        <v>20#Šerý Kamil</v>
      </c>
    </row>
    <row r="642" spans="1:5" x14ac:dyDescent="0.45">
      <c r="A642">
        <v>5290</v>
      </c>
      <c r="B642" t="s">
        <v>176</v>
      </c>
      <c r="C642">
        <v>11</v>
      </c>
      <c r="D642">
        <v>19</v>
      </c>
      <c r="E642" t="str">
        <f t="shared" si="9"/>
        <v>19#Vančata Vladimír</v>
      </c>
    </row>
    <row r="643" spans="1:5" x14ac:dyDescent="0.45">
      <c r="A643">
        <v>5290</v>
      </c>
      <c r="B643" t="s">
        <v>176</v>
      </c>
      <c r="C643">
        <v>11</v>
      </c>
      <c r="D643">
        <v>20</v>
      </c>
      <c r="E643" t="str">
        <f t="shared" ref="E643:E706" si="10">CONCATENATE(D643,"#",B643)</f>
        <v>20#Vančata Vladimír</v>
      </c>
    </row>
    <row r="644" spans="1:5" x14ac:dyDescent="0.45">
      <c r="A644">
        <v>5367</v>
      </c>
      <c r="B644" t="s">
        <v>125</v>
      </c>
      <c r="C644">
        <v>11</v>
      </c>
      <c r="D644">
        <v>19</v>
      </c>
      <c r="E644" t="str">
        <f t="shared" si="10"/>
        <v>19#Fejt Petr</v>
      </c>
    </row>
    <row r="645" spans="1:5" x14ac:dyDescent="0.45">
      <c r="A645">
        <v>5367</v>
      </c>
      <c r="B645" t="s">
        <v>125</v>
      </c>
      <c r="C645">
        <v>6</v>
      </c>
      <c r="D645">
        <v>20</v>
      </c>
      <c r="E645" t="str">
        <f t="shared" si="10"/>
        <v>20#Fejt Petr</v>
      </c>
    </row>
    <row r="646" spans="1:5" x14ac:dyDescent="0.45">
      <c r="A646">
        <v>6929</v>
      </c>
      <c r="B646" t="s">
        <v>232</v>
      </c>
      <c r="C646">
        <v>12</v>
      </c>
      <c r="D646">
        <v>19</v>
      </c>
      <c r="E646" t="str">
        <f t="shared" si="10"/>
        <v>19#Šudoma Radek</v>
      </c>
    </row>
    <row r="647" spans="1:5" x14ac:dyDescent="0.45">
      <c r="A647">
        <v>6929</v>
      </c>
      <c r="B647" t="s">
        <v>232</v>
      </c>
      <c r="C647">
        <v>14</v>
      </c>
      <c r="D647">
        <v>20</v>
      </c>
      <c r="E647" t="str">
        <f t="shared" si="10"/>
        <v>20#Šudoma Radek</v>
      </c>
    </row>
    <row r="648" spans="1:5" x14ac:dyDescent="0.45">
      <c r="A648">
        <v>5375</v>
      </c>
      <c r="B648" t="s">
        <v>152</v>
      </c>
      <c r="C648">
        <v>14</v>
      </c>
      <c r="D648">
        <v>19</v>
      </c>
      <c r="E648" t="str">
        <f t="shared" si="10"/>
        <v>19#Zink František</v>
      </c>
    </row>
    <row r="649" spans="1:5" x14ac:dyDescent="0.45">
      <c r="A649">
        <v>5375</v>
      </c>
      <c r="B649" t="s">
        <v>152</v>
      </c>
      <c r="C649">
        <v>12</v>
      </c>
      <c r="D649">
        <v>20</v>
      </c>
      <c r="E649" t="str">
        <f t="shared" si="10"/>
        <v>20#Zink František</v>
      </c>
    </row>
    <row r="650" spans="1:5" x14ac:dyDescent="0.45">
      <c r="A650">
        <v>6144</v>
      </c>
      <c r="B650" t="s">
        <v>157</v>
      </c>
      <c r="C650">
        <v>7</v>
      </c>
      <c r="D650">
        <v>19</v>
      </c>
      <c r="E650" t="str">
        <f t="shared" si="10"/>
        <v>19#Malinovský Petr</v>
      </c>
    </row>
    <row r="651" spans="1:5" x14ac:dyDescent="0.45">
      <c r="A651">
        <v>6144</v>
      </c>
      <c r="B651" t="s">
        <v>157</v>
      </c>
      <c r="C651">
        <v>12</v>
      </c>
      <c r="D651">
        <v>20</v>
      </c>
      <c r="E651" t="str">
        <f t="shared" si="10"/>
        <v>20#Malinovský Petr</v>
      </c>
    </row>
    <row r="652" spans="1:5" x14ac:dyDescent="0.45">
      <c r="A652">
        <v>6145</v>
      </c>
      <c r="B652" t="s">
        <v>158</v>
      </c>
      <c r="C652">
        <v>7</v>
      </c>
      <c r="D652">
        <v>19</v>
      </c>
      <c r="E652" t="str">
        <f t="shared" si="10"/>
        <v>19#Lalák Jiří</v>
      </c>
    </row>
    <row r="653" spans="1:5" x14ac:dyDescent="0.45">
      <c r="A653">
        <v>6145</v>
      </c>
      <c r="B653" t="s">
        <v>158</v>
      </c>
      <c r="C653">
        <v>5</v>
      </c>
      <c r="D653">
        <v>20</v>
      </c>
      <c r="E653" t="str">
        <f t="shared" si="10"/>
        <v>20#Lalák Jiří</v>
      </c>
    </row>
    <row r="654" spans="1:5" x14ac:dyDescent="0.45">
      <c r="A654">
        <v>6146</v>
      </c>
      <c r="B654" t="s">
        <v>233</v>
      </c>
      <c r="C654">
        <v>2</v>
      </c>
      <c r="D654">
        <v>19</v>
      </c>
      <c r="E654" t="str">
        <f t="shared" si="10"/>
        <v>19#Vratislav Raclavský</v>
      </c>
    </row>
    <row r="655" spans="1:5" x14ac:dyDescent="0.45">
      <c r="A655">
        <v>6146</v>
      </c>
      <c r="B655" t="s">
        <v>233</v>
      </c>
      <c r="C655">
        <v>7</v>
      </c>
      <c r="D655">
        <v>20</v>
      </c>
      <c r="E655" t="str">
        <f t="shared" si="10"/>
        <v>20#Vratislav Raclavský</v>
      </c>
    </row>
    <row r="656" spans="1:5" x14ac:dyDescent="0.45">
      <c r="A656">
        <v>6421</v>
      </c>
      <c r="B656" t="s">
        <v>234</v>
      </c>
      <c r="C656">
        <v>14</v>
      </c>
      <c r="D656">
        <v>19</v>
      </c>
      <c r="E656" t="str">
        <f t="shared" si="10"/>
        <v>19#Ivan Chrenovský</v>
      </c>
    </row>
    <row r="657" spans="1:5" x14ac:dyDescent="0.45">
      <c r="A657">
        <v>6421</v>
      </c>
      <c r="B657" t="s">
        <v>234</v>
      </c>
      <c r="C657">
        <v>14</v>
      </c>
      <c r="D657">
        <v>20</v>
      </c>
      <c r="E657" t="str">
        <f t="shared" si="10"/>
        <v>20#Ivan Chrenovský</v>
      </c>
    </row>
    <row r="658" spans="1:5" x14ac:dyDescent="0.45">
      <c r="A658">
        <v>6411</v>
      </c>
      <c r="B658" t="s">
        <v>235</v>
      </c>
      <c r="C658">
        <v>2</v>
      </c>
      <c r="D658">
        <v>19</v>
      </c>
      <c r="E658" t="str">
        <f t="shared" si="10"/>
        <v>19#Pechalová Andrea</v>
      </c>
    </row>
    <row r="659" spans="1:5" x14ac:dyDescent="0.45">
      <c r="A659">
        <v>6411</v>
      </c>
      <c r="B659" t="s">
        <v>235</v>
      </c>
      <c r="C659">
        <v>2</v>
      </c>
      <c r="D659">
        <v>20</v>
      </c>
      <c r="E659" t="str">
        <f t="shared" si="10"/>
        <v>20#Pechalová Andrea</v>
      </c>
    </row>
    <row r="660" spans="1:5" x14ac:dyDescent="0.45">
      <c r="A660">
        <v>6978</v>
      </c>
      <c r="B660" t="s">
        <v>236</v>
      </c>
      <c r="C660">
        <v>10</v>
      </c>
      <c r="D660">
        <v>19</v>
      </c>
      <c r="E660" t="str">
        <f t="shared" si="10"/>
        <v>19#Samlík Pavel</v>
      </c>
    </row>
    <row r="661" spans="1:5" x14ac:dyDescent="0.45">
      <c r="A661">
        <v>6978</v>
      </c>
      <c r="B661" t="s">
        <v>236</v>
      </c>
      <c r="C661">
        <v>13</v>
      </c>
      <c r="D661">
        <v>20</v>
      </c>
      <c r="E661" t="str">
        <f t="shared" si="10"/>
        <v>20#Samlík Pavel</v>
      </c>
    </row>
    <row r="662" spans="1:5" x14ac:dyDescent="0.45">
      <c r="A662">
        <v>5878</v>
      </c>
      <c r="B662" t="s">
        <v>237</v>
      </c>
      <c r="C662">
        <v>1</v>
      </c>
      <c r="D662">
        <v>19</v>
      </c>
      <c r="E662" t="str">
        <f t="shared" si="10"/>
        <v>19#Viktor Štovčík</v>
      </c>
    </row>
    <row r="663" spans="1:5" x14ac:dyDescent="0.45">
      <c r="A663">
        <v>5878</v>
      </c>
      <c r="B663" t="s">
        <v>237</v>
      </c>
      <c r="C663">
        <v>3</v>
      </c>
      <c r="D663">
        <v>20</v>
      </c>
      <c r="E663" t="str">
        <f t="shared" si="10"/>
        <v>20#Viktor Štovčík</v>
      </c>
    </row>
    <row r="664" spans="1:5" x14ac:dyDescent="0.45">
      <c r="A664">
        <v>6746</v>
      </c>
      <c r="B664" t="s">
        <v>238</v>
      </c>
      <c r="C664">
        <v>4</v>
      </c>
      <c r="D664">
        <v>19</v>
      </c>
      <c r="E664" t="str">
        <f t="shared" si="10"/>
        <v>19#Jaroslav Kloupar</v>
      </c>
    </row>
    <row r="665" spans="1:5" x14ac:dyDescent="0.45">
      <c r="A665">
        <v>6746</v>
      </c>
      <c r="B665" t="s">
        <v>238</v>
      </c>
      <c r="C665">
        <v>3</v>
      </c>
      <c r="D665">
        <v>20</v>
      </c>
      <c r="E665" t="str">
        <f t="shared" si="10"/>
        <v>20#Jaroslav Kloupar</v>
      </c>
    </row>
    <row r="666" spans="1:5" x14ac:dyDescent="0.45">
      <c r="A666">
        <v>6779</v>
      </c>
      <c r="B666" t="s">
        <v>239</v>
      </c>
      <c r="C666">
        <v>12</v>
      </c>
      <c r="D666">
        <v>19</v>
      </c>
      <c r="E666" t="str">
        <f t="shared" si="10"/>
        <v>19#Lubomír Kloupar</v>
      </c>
    </row>
    <row r="667" spans="1:5" x14ac:dyDescent="0.45">
      <c r="A667">
        <v>6779</v>
      </c>
      <c r="B667" t="s">
        <v>239</v>
      </c>
      <c r="C667">
        <v>8</v>
      </c>
      <c r="D667">
        <v>20</v>
      </c>
      <c r="E667" t="str">
        <f t="shared" si="10"/>
        <v>20#Lubomír Kloupar</v>
      </c>
    </row>
    <row r="668" spans="1:5" x14ac:dyDescent="0.45">
      <c r="A668">
        <v>4484</v>
      </c>
      <c r="B668" t="s">
        <v>126</v>
      </c>
      <c r="C668">
        <v>14</v>
      </c>
      <c r="D668">
        <v>19</v>
      </c>
      <c r="E668" t="str">
        <f t="shared" si="10"/>
        <v>19#Vondra Martin</v>
      </c>
    </row>
    <row r="669" spans="1:5" x14ac:dyDescent="0.45">
      <c r="A669">
        <v>4484</v>
      </c>
      <c r="B669" t="s">
        <v>126</v>
      </c>
      <c r="C669">
        <v>14</v>
      </c>
      <c r="D669">
        <v>20</v>
      </c>
      <c r="E669" t="str">
        <f t="shared" si="10"/>
        <v>20#Vondra Martin</v>
      </c>
    </row>
    <row r="670" spans="1:5" x14ac:dyDescent="0.45">
      <c r="A670">
        <v>4025</v>
      </c>
      <c r="B670" t="s">
        <v>240</v>
      </c>
      <c r="C670">
        <v>13</v>
      </c>
      <c r="D670">
        <v>19</v>
      </c>
      <c r="E670" t="str">
        <f t="shared" si="10"/>
        <v>19#Stanislav Vacek</v>
      </c>
    </row>
    <row r="671" spans="1:5" x14ac:dyDescent="0.45">
      <c r="A671">
        <v>4025</v>
      </c>
      <c r="B671" t="s">
        <v>240</v>
      </c>
      <c r="C671">
        <v>2</v>
      </c>
      <c r="D671">
        <v>20</v>
      </c>
      <c r="E671" t="str">
        <f t="shared" si="10"/>
        <v>20#Stanislav Vacek</v>
      </c>
    </row>
    <row r="672" spans="1:5" x14ac:dyDescent="0.45">
      <c r="A672">
        <v>1878</v>
      </c>
      <c r="B672" t="s">
        <v>241</v>
      </c>
      <c r="C672">
        <v>10</v>
      </c>
      <c r="D672">
        <v>19</v>
      </c>
      <c r="E672" t="str">
        <f t="shared" si="10"/>
        <v>19#František Hudeček</v>
      </c>
    </row>
    <row r="673" spans="1:5" x14ac:dyDescent="0.45">
      <c r="A673">
        <v>1878</v>
      </c>
      <c r="B673" t="s">
        <v>241</v>
      </c>
      <c r="C673">
        <v>13</v>
      </c>
      <c r="D673">
        <v>20</v>
      </c>
      <c r="E673" t="str">
        <f t="shared" si="10"/>
        <v>20#František Hudeček</v>
      </c>
    </row>
    <row r="674" spans="1:5" x14ac:dyDescent="0.45">
      <c r="A674">
        <v>2818</v>
      </c>
      <c r="B674" t="s">
        <v>219</v>
      </c>
      <c r="C674">
        <v>4</v>
      </c>
      <c r="D674">
        <v>21</v>
      </c>
      <c r="E674" t="str">
        <f t="shared" si="10"/>
        <v>21#Václav Hanousek</v>
      </c>
    </row>
    <row r="675" spans="1:5" x14ac:dyDescent="0.45">
      <c r="A675">
        <v>2818</v>
      </c>
      <c r="B675" t="s">
        <v>219</v>
      </c>
      <c r="C675">
        <v>13</v>
      </c>
      <c r="D675">
        <v>22</v>
      </c>
      <c r="E675" t="str">
        <f t="shared" si="10"/>
        <v>22#Václav Hanousek</v>
      </c>
    </row>
    <row r="676" spans="1:5" x14ac:dyDescent="0.45">
      <c r="A676">
        <v>2317</v>
      </c>
      <c r="B676" t="s">
        <v>220</v>
      </c>
      <c r="C676">
        <v>9</v>
      </c>
      <c r="D676">
        <v>21</v>
      </c>
      <c r="E676" t="str">
        <f t="shared" si="10"/>
        <v>21#Josef Peřina</v>
      </c>
    </row>
    <row r="677" spans="1:5" x14ac:dyDescent="0.45">
      <c r="A677">
        <v>2317</v>
      </c>
      <c r="B677" t="s">
        <v>220</v>
      </c>
      <c r="C677">
        <v>6</v>
      </c>
      <c r="D677">
        <v>22</v>
      </c>
      <c r="E677" t="str">
        <f t="shared" si="10"/>
        <v>22#Josef Peřina</v>
      </c>
    </row>
    <row r="678" spans="1:5" x14ac:dyDescent="0.45">
      <c r="A678">
        <v>2356</v>
      </c>
      <c r="B678" t="s">
        <v>242</v>
      </c>
      <c r="C678">
        <v>7</v>
      </c>
      <c r="D678">
        <v>21</v>
      </c>
      <c r="E678" t="str">
        <f t="shared" si="10"/>
        <v>21#Mokryš Marian</v>
      </c>
    </row>
    <row r="679" spans="1:5" x14ac:dyDescent="0.45">
      <c r="A679">
        <v>2356</v>
      </c>
      <c r="B679" t="s">
        <v>242</v>
      </c>
      <c r="C679">
        <v>1</v>
      </c>
      <c r="D679">
        <v>22</v>
      </c>
      <c r="E679" t="str">
        <f t="shared" si="10"/>
        <v>22#Mokryš Marian</v>
      </c>
    </row>
    <row r="680" spans="1:5" x14ac:dyDescent="0.45">
      <c r="A680">
        <v>6928</v>
      </c>
      <c r="B680" t="s">
        <v>221</v>
      </c>
      <c r="C680">
        <v>11</v>
      </c>
      <c r="D680">
        <v>21</v>
      </c>
      <c r="E680" t="str">
        <f t="shared" si="10"/>
        <v>21#Roušar Jiří</v>
      </c>
    </row>
    <row r="681" spans="1:5" x14ac:dyDescent="0.45">
      <c r="A681">
        <v>6928</v>
      </c>
      <c r="B681" t="s">
        <v>221</v>
      </c>
      <c r="C681">
        <v>12</v>
      </c>
      <c r="D681">
        <v>22</v>
      </c>
      <c r="E681" t="str">
        <f t="shared" si="10"/>
        <v>22#Roušar Jiří</v>
      </c>
    </row>
    <row r="682" spans="1:5" x14ac:dyDescent="0.45">
      <c r="A682">
        <v>6452</v>
      </c>
      <c r="B682" t="s">
        <v>123</v>
      </c>
      <c r="C682">
        <v>12</v>
      </c>
      <c r="D682">
        <v>21</v>
      </c>
      <c r="E682" t="str">
        <f t="shared" si="10"/>
        <v>21#Melezínek Vlastimil</v>
      </c>
    </row>
    <row r="683" spans="1:5" x14ac:dyDescent="0.45">
      <c r="A683">
        <v>6452</v>
      </c>
      <c r="B683" t="s">
        <v>123</v>
      </c>
      <c r="C683">
        <v>9</v>
      </c>
      <c r="D683">
        <v>22</v>
      </c>
      <c r="E683" t="str">
        <f t="shared" si="10"/>
        <v>22#Melezínek Vlastimil</v>
      </c>
    </row>
    <row r="684" spans="1:5" x14ac:dyDescent="0.45">
      <c r="A684">
        <v>6930</v>
      </c>
      <c r="B684" t="s">
        <v>222</v>
      </c>
      <c r="C684">
        <v>9</v>
      </c>
      <c r="D684">
        <v>21</v>
      </c>
      <c r="E684" t="str">
        <f t="shared" si="10"/>
        <v>21#Miroslav Moravec</v>
      </c>
    </row>
    <row r="685" spans="1:5" x14ac:dyDescent="0.45">
      <c r="A685">
        <v>6930</v>
      </c>
      <c r="B685" t="s">
        <v>222</v>
      </c>
      <c r="C685">
        <v>2</v>
      </c>
      <c r="D685">
        <v>22</v>
      </c>
      <c r="E685" t="str">
        <f t="shared" si="10"/>
        <v>22#Miroslav Moravec</v>
      </c>
    </row>
    <row r="686" spans="1:5" x14ac:dyDescent="0.45">
      <c r="A686">
        <v>2188</v>
      </c>
      <c r="B686" t="s">
        <v>243</v>
      </c>
      <c r="C686">
        <v>1</v>
      </c>
      <c r="D686">
        <v>21</v>
      </c>
      <c r="E686" t="str">
        <f t="shared" si="10"/>
        <v>21#Jiří Matej</v>
      </c>
    </row>
    <row r="687" spans="1:5" x14ac:dyDescent="0.45">
      <c r="A687">
        <v>2188</v>
      </c>
      <c r="B687" t="s">
        <v>243</v>
      </c>
      <c r="C687">
        <v>2</v>
      </c>
      <c r="D687">
        <v>22</v>
      </c>
      <c r="E687" t="str">
        <f t="shared" si="10"/>
        <v>22#Jiří Matej</v>
      </c>
    </row>
    <row r="688" spans="1:5" x14ac:dyDescent="0.45">
      <c r="A688">
        <v>5390</v>
      </c>
      <c r="B688" t="s">
        <v>149</v>
      </c>
      <c r="C688">
        <v>3</v>
      </c>
      <c r="D688">
        <v>21</v>
      </c>
      <c r="E688" t="str">
        <f t="shared" si="10"/>
        <v>21#Vrtěl Ondřej</v>
      </c>
    </row>
    <row r="689" spans="1:5" x14ac:dyDescent="0.45">
      <c r="A689">
        <v>5390</v>
      </c>
      <c r="B689" t="s">
        <v>149</v>
      </c>
      <c r="C689">
        <v>5</v>
      </c>
      <c r="D689">
        <v>22</v>
      </c>
      <c r="E689" t="str">
        <f t="shared" si="10"/>
        <v>22#Vrtěl Ondřej</v>
      </c>
    </row>
    <row r="690" spans="1:5" x14ac:dyDescent="0.45">
      <c r="A690">
        <v>3422</v>
      </c>
      <c r="B690" t="s">
        <v>77</v>
      </c>
      <c r="C690">
        <v>13</v>
      </c>
      <c r="D690">
        <v>21</v>
      </c>
      <c r="E690" t="str">
        <f t="shared" si="10"/>
        <v>21#Ondrušek Roman</v>
      </c>
    </row>
    <row r="691" spans="1:5" x14ac:dyDescent="0.45">
      <c r="A691">
        <v>3422</v>
      </c>
      <c r="B691" t="s">
        <v>77</v>
      </c>
      <c r="C691">
        <v>3</v>
      </c>
      <c r="D691">
        <v>22</v>
      </c>
      <c r="E691" t="str">
        <f t="shared" si="10"/>
        <v>22#Ondrušek Roman</v>
      </c>
    </row>
    <row r="692" spans="1:5" x14ac:dyDescent="0.45">
      <c r="A692">
        <v>5703</v>
      </c>
      <c r="B692" t="s">
        <v>223</v>
      </c>
      <c r="C692">
        <v>1</v>
      </c>
      <c r="D692">
        <v>21</v>
      </c>
      <c r="E692" t="str">
        <f t="shared" si="10"/>
        <v>21#Jiří Malý ml.</v>
      </c>
    </row>
    <row r="693" spans="1:5" x14ac:dyDescent="0.45">
      <c r="A693">
        <v>5703</v>
      </c>
      <c r="B693" t="s">
        <v>223</v>
      </c>
      <c r="C693">
        <v>2</v>
      </c>
      <c r="D693">
        <v>22</v>
      </c>
      <c r="E693" t="str">
        <f t="shared" si="10"/>
        <v>22#Jiří Malý ml.</v>
      </c>
    </row>
    <row r="694" spans="1:5" x14ac:dyDescent="0.45">
      <c r="A694">
        <v>6403</v>
      </c>
      <c r="B694" t="s">
        <v>224</v>
      </c>
      <c r="C694">
        <v>11</v>
      </c>
      <c r="D694">
        <v>21</v>
      </c>
      <c r="E694" t="str">
        <f t="shared" si="10"/>
        <v>21#Jiří Malý st.</v>
      </c>
    </row>
    <row r="695" spans="1:5" x14ac:dyDescent="0.45">
      <c r="A695">
        <v>6403</v>
      </c>
      <c r="B695" t="s">
        <v>224</v>
      </c>
      <c r="C695">
        <v>10</v>
      </c>
      <c r="D695">
        <v>22</v>
      </c>
      <c r="E695" t="str">
        <f t="shared" si="10"/>
        <v>22#Jiří Malý st.</v>
      </c>
    </row>
    <row r="696" spans="1:5" x14ac:dyDescent="0.45">
      <c r="A696">
        <v>6234</v>
      </c>
      <c r="B696" t="s">
        <v>225</v>
      </c>
      <c r="C696">
        <v>2</v>
      </c>
      <c r="D696">
        <v>21</v>
      </c>
      <c r="E696" t="str">
        <f t="shared" si="10"/>
        <v>21#Král Vítězslav ml.</v>
      </c>
    </row>
    <row r="697" spans="1:5" x14ac:dyDescent="0.45">
      <c r="A697">
        <v>6234</v>
      </c>
      <c r="B697" t="s">
        <v>225</v>
      </c>
      <c r="C697">
        <v>3</v>
      </c>
      <c r="D697">
        <v>22</v>
      </c>
      <c r="E697" t="str">
        <f t="shared" si="10"/>
        <v>22#Král Vítězslav ml.</v>
      </c>
    </row>
    <row r="698" spans="1:5" x14ac:dyDescent="0.45">
      <c r="A698">
        <v>2763</v>
      </c>
      <c r="B698" t="s">
        <v>99</v>
      </c>
      <c r="C698">
        <v>5</v>
      </c>
      <c r="D698">
        <v>21</v>
      </c>
      <c r="E698" t="str">
        <f t="shared" si="10"/>
        <v>21#Vik Marek</v>
      </c>
    </row>
    <row r="699" spans="1:5" x14ac:dyDescent="0.45">
      <c r="A699">
        <v>2763</v>
      </c>
      <c r="B699" t="s">
        <v>99</v>
      </c>
      <c r="C699">
        <v>6</v>
      </c>
      <c r="D699">
        <v>22</v>
      </c>
      <c r="E699" t="str">
        <f t="shared" si="10"/>
        <v>22#Vik Marek</v>
      </c>
    </row>
    <row r="700" spans="1:5" x14ac:dyDescent="0.45">
      <c r="A700">
        <v>2187</v>
      </c>
      <c r="B700" t="s">
        <v>244</v>
      </c>
      <c r="C700">
        <v>7</v>
      </c>
      <c r="D700">
        <v>21</v>
      </c>
      <c r="E700" t="str">
        <f t="shared" si="10"/>
        <v>21#Gustav Lakoš</v>
      </c>
    </row>
    <row r="701" spans="1:5" x14ac:dyDescent="0.45">
      <c r="A701">
        <v>2187</v>
      </c>
      <c r="B701" t="s">
        <v>244</v>
      </c>
      <c r="C701">
        <v>1</v>
      </c>
      <c r="D701">
        <v>22</v>
      </c>
      <c r="E701" t="str">
        <f t="shared" si="10"/>
        <v>22#Gustav Lakoš</v>
      </c>
    </row>
    <row r="702" spans="1:5" x14ac:dyDescent="0.45">
      <c r="A702">
        <v>4161</v>
      </c>
      <c r="B702" t="s">
        <v>150</v>
      </c>
      <c r="C702">
        <v>4</v>
      </c>
      <c r="D702">
        <v>21</v>
      </c>
      <c r="E702" t="str">
        <f t="shared" si="10"/>
        <v>21#Dorotík Tomáš</v>
      </c>
    </row>
    <row r="703" spans="1:5" x14ac:dyDescent="0.45">
      <c r="A703">
        <v>4161</v>
      </c>
      <c r="B703" t="s">
        <v>150</v>
      </c>
      <c r="C703">
        <v>4</v>
      </c>
      <c r="D703">
        <v>22</v>
      </c>
      <c r="E703" t="str">
        <f t="shared" si="10"/>
        <v>22#Dorotík Tomáš</v>
      </c>
    </row>
    <row r="704" spans="1:5" x14ac:dyDescent="0.45">
      <c r="A704">
        <v>3366</v>
      </c>
      <c r="B704" t="s">
        <v>15</v>
      </c>
      <c r="C704">
        <v>10</v>
      </c>
      <c r="D704">
        <v>21</v>
      </c>
      <c r="E704" t="str">
        <f t="shared" si="10"/>
        <v>21#Chadraba Petr</v>
      </c>
    </row>
    <row r="705" spans="1:5" x14ac:dyDescent="0.45">
      <c r="A705">
        <v>3366</v>
      </c>
      <c r="B705" t="s">
        <v>15</v>
      </c>
      <c r="C705">
        <v>7</v>
      </c>
      <c r="D705">
        <v>22</v>
      </c>
      <c r="E705" t="str">
        <f t="shared" si="10"/>
        <v>22#Chadraba Petr</v>
      </c>
    </row>
    <row r="706" spans="1:5" x14ac:dyDescent="0.45">
      <c r="A706">
        <v>3264</v>
      </c>
      <c r="B706" t="s">
        <v>26</v>
      </c>
      <c r="C706">
        <v>5</v>
      </c>
      <c r="D706">
        <v>21</v>
      </c>
      <c r="E706" t="str">
        <f t="shared" si="10"/>
        <v>21#Ohera Tomáš</v>
      </c>
    </row>
    <row r="707" spans="1:5" x14ac:dyDescent="0.45">
      <c r="A707">
        <v>3264</v>
      </c>
      <c r="B707" t="s">
        <v>26</v>
      </c>
      <c r="C707">
        <v>9</v>
      </c>
      <c r="D707">
        <v>22</v>
      </c>
      <c r="E707" t="str">
        <f t="shared" ref="E707:E770" si="11">CONCATENATE(D707,"#",B707)</f>
        <v>22#Ohera Tomáš</v>
      </c>
    </row>
    <row r="708" spans="1:5" x14ac:dyDescent="0.45">
      <c r="A708">
        <v>3429</v>
      </c>
      <c r="B708" t="s">
        <v>226</v>
      </c>
      <c r="C708">
        <v>10</v>
      </c>
      <c r="D708">
        <v>21</v>
      </c>
      <c r="E708" t="str">
        <f t="shared" si="11"/>
        <v>21#Jakub Hradil</v>
      </c>
    </row>
    <row r="709" spans="1:5" x14ac:dyDescent="0.45">
      <c r="A709">
        <v>3429</v>
      </c>
      <c r="B709" t="s">
        <v>226</v>
      </c>
      <c r="C709">
        <v>7</v>
      </c>
      <c r="D709">
        <v>22</v>
      </c>
      <c r="E709" t="str">
        <f t="shared" si="11"/>
        <v>22#Jakub Hradil</v>
      </c>
    </row>
    <row r="710" spans="1:5" x14ac:dyDescent="0.45">
      <c r="A710">
        <v>3813</v>
      </c>
      <c r="B710" t="s">
        <v>76</v>
      </c>
      <c r="C710">
        <v>3</v>
      </c>
      <c r="D710">
        <v>21</v>
      </c>
      <c r="E710" t="str">
        <f t="shared" si="11"/>
        <v>21#Pagáč Pavel</v>
      </c>
    </row>
    <row r="711" spans="1:5" x14ac:dyDescent="0.45">
      <c r="A711">
        <v>3813</v>
      </c>
      <c r="B711" t="s">
        <v>76</v>
      </c>
      <c r="C711">
        <v>3</v>
      </c>
      <c r="D711">
        <v>22</v>
      </c>
      <c r="E711" t="str">
        <f t="shared" si="11"/>
        <v>22#Pagáč Pavel</v>
      </c>
    </row>
    <row r="712" spans="1:5" x14ac:dyDescent="0.45">
      <c r="A712">
        <v>3902</v>
      </c>
      <c r="B712" t="s">
        <v>227</v>
      </c>
      <c r="C712">
        <v>4</v>
      </c>
      <c r="D712">
        <v>21</v>
      </c>
      <c r="E712" t="str">
        <f t="shared" si="11"/>
        <v>21#Kejnar Zdenek</v>
      </c>
    </row>
    <row r="713" spans="1:5" x14ac:dyDescent="0.45">
      <c r="A713">
        <v>3902</v>
      </c>
      <c r="B713" t="s">
        <v>227</v>
      </c>
      <c r="C713">
        <v>11</v>
      </c>
      <c r="D713">
        <v>22</v>
      </c>
      <c r="E713" t="str">
        <f t="shared" si="11"/>
        <v>22#Kejnar Zdenek</v>
      </c>
    </row>
    <row r="714" spans="1:5" x14ac:dyDescent="0.45">
      <c r="A714">
        <v>2305</v>
      </c>
      <c r="B714" t="s">
        <v>228</v>
      </c>
      <c r="C714">
        <v>2</v>
      </c>
      <c r="D714">
        <v>21</v>
      </c>
      <c r="E714" t="str">
        <f t="shared" si="11"/>
        <v>21#Jaroslav Břoušek</v>
      </c>
    </row>
    <row r="715" spans="1:5" x14ac:dyDescent="0.45">
      <c r="A715">
        <v>2305</v>
      </c>
      <c r="B715" t="s">
        <v>228</v>
      </c>
      <c r="C715">
        <v>5</v>
      </c>
      <c r="D715">
        <v>22</v>
      </c>
      <c r="E715" t="str">
        <f t="shared" si="11"/>
        <v>22#Jaroslav Břoušek</v>
      </c>
    </row>
    <row r="716" spans="1:5" x14ac:dyDescent="0.45">
      <c r="A716">
        <v>3552</v>
      </c>
      <c r="B716" t="s">
        <v>229</v>
      </c>
      <c r="C716">
        <v>11</v>
      </c>
      <c r="D716">
        <v>21</v>
      </c>
      <c r="E716" t="str">
        <f t="shared" si="11"/>
        <v>21#Emil Kalous</v>
      </c>
    </row>
    <row r="717" spans="1:5" x14ac:dyDescent="0.45">
      <c r="A717">
        <v>3552</v>
      </c>
      <c r="B717" t="s">
        <v>229</v>
      </c>
      <c r="C717">
        <v>8</v>
      </c>
      <c r="D717">
        <v>22</v>
      </c>
      <c r="E717" t="str">
        <f t="shared" si="11"/>
        <v>22#Emil Kalous</v>
      </c>
    </row>
    <row r="718" spans="1:5" x14ac:dyDescent="0.45">
      <c r="A718">
        <v>3556</v>
      </c>
      <c r="B718" t="s">
        <v>175</v>
      </c>
      <c r="C718">
        <v>10</v>
      </c>
      <c r="D718">
        <v>21</v>
      </c>
      <c r="E718" t="str">
        <f t="shared" si="11"/>
        <v>21#Mucala Karel</v>
      </c>
    </row>
    <row r="719" spans="1:5" x14ac:dyDescent="0.45">
      <c r="A719">
        <v>3556</v>
      </c>
      <c r="B719" t="s">
        <v>175</v>
      </c>
      <c r="C719">
        <v>8</v>
      </c>
      <c r="D719">
        <v>22</v>
      </c>
      <c r="E719" t="str">
        <f t="shared" si="11"/>
        <v>22#Mucala Karel</v>
      </c>
    </row>
    <row r="720" spans="1:5" x14ac:dyDescent="0.45">
      <c r="A720">
        <v>4358</v>
      </c>
      <c r="B720" t="s">
        <v>230</v>
      </c>
      <c r="C720">
        <v>6</v>
      </c>
      <c r="D720">
        <v>21</v>
      </c>
      <c r="E720" t="str">
        <f t="shared" si="11"/>
        <v>21#Josef Malík</v>
      </c>
    </row>
    <row r="721" spans="1:5" x14ac:dyDescent="0.45">
      <c r="A721">
        <v>4358</v>
      </c>
      <c r="B721" t="s">
        <v>230</v>
      </c>
      <c r="C721">
        <v>10</v>
      </c>
      <c r="D721">
        <v>22</v>
      </c>
      <c r="E721" t="str">
        <f t="shared" si="11"/>
        <v>22#Josef Malík</v>
      </c>
    </row>
    <row r="722" spans="1:5" x14ac:dyDescent="0.45">
      <c r="A722">
        <v>6393</v>
      </c>
      <c r="B722" t="s">
        <v>231</v>
      </c>
      <c r="C722">
        <v>15</v>
      </c>
      <c r="D722">
        <v>21</v>
      </c>
      <c r="E722" t="str">
        <f t="shared" si="11"/>
        <v>21#Patrik Semrád</v>
      </c>
    </row>
    <row r="723" spans="1:5" x14ac:dyDescent="0.45">
      <c r="A723">
        <v>6393</v>
      </c>
      <c r="B723" t="s">
        <v>231</v>
      </c>
      <c r="C723">
        <v>15</v>
      </c>
      <c r="D723">
        <v>22</v>
      </c>
      <c r="E723" t="str">
        <f t="shared" si="11"/>
        <v>22#Patrik Semrád</v>
      </c>
    </row>
    <row r="724" spans="1:5" x14ac:dyDescent="0.45">
      <c r="A724">
        <v>790</v>
      </c>
      <c r="B724" t="s">
        <v>154</v>
      </c>
      <c r="C724">
        <v>6</v>
      </c>
      <c r="D724">
        <v>21</v>
      </c>
      <c r="E724" t="str">
        <f t="shared" si="11"/>
        <v>21#Šerý Kamil</v>
      </c>
    </row>
    <row r="725" spans="1:5" x14ac:dyDescent="0.45">
      <c r="A725">
        <v>790</v>
      </c>
      <c r="B725" t="s">
        <v>154</v>
      </c>
      <c r="C725">
        <v>9</v>
      </c>
      <c r="D725">
        <v>22</v>
      </c>
      <c r="E725" t="str">
        <f t="shared" si="11"/>
        <v>22#Šerý Kamil</v>
      </c>
    </row>
    <row r="726" spans="1:5" x14ac:dyDescent="0.45">
      <c r="A726">
        <v>6846</v>
      </c>
      <c r="B726" t="s">
        <v>245</v>
      </c>
      <c r="C726">
        <v>8</v>
      </c>
      <c r="D726">
        <v>21</v>
      </c>
      <c r="E726" t="str">
        <f t="shared" si="11"/>
        <v>21#Lukášek Jakub</v>
      </c>
    </row>
    <row r="727" spans="1:5" x14ac:dyDescent="0.45">
      <c r="A727">
        <v>6846</v>
      </c>
      <c r="B727" t="s">
        <v>245</v>
      </c>
      <c r="C727">
        <v>8</v>
      </c>
      <c r="D727">
        <v>22</v>
      </c>
      <c r="E727" t="str">
        <f t="shared" si="11"/>
        <v>22#Lukášek Jakub</v>
      </c>
    </row>
    <row r="728" spans="1:5" x14ac:dyDescent="0.45">
      <c r="A728">
        <v>5367</v>
      </c>
      <c r="B728" t="s">
        <v>125</v>
      </c>
      <c r="C728">
        <v>13</v>
      </c>
      <c r="D728">
        <v>21</v>
      </c>
      <c r="E728" t="str">
        <f t="shared" si="11"/>
        <v>21#Fejt Petr</v>
      </c>
    </row>
    <row r="729" spans="1:5" x14ac:dyDescent="0.45">
      <c r="A729">
        <v>5367</v>
      </c>
      <c r="B729" t="s">
        <v>125</v>
      </c>
      <c r="C729">
        <v>14</v>
      </c>
      <c r="D729">
        <v>22</v>
      </c>
      <c r="E729" t="str">
        <f t="shared" si="11"/>
        <v>22#Fejt Petr</v>
      </c>
    </row>
    <row r="730" spans="1:5" x14ac:dyDescent="0.45">
      <c r="A730">
        <v>5369</v>
      </c>
      <c r="B730" t="s">
        <v>124</v>
      </c>
      <c r="C730">
        <v>14</v>
      </c>
      <c r="D730">
        <v>21</v>
      </c>
      <c r="E730" t="str">
        <f t="shared" si="11"/>
        <v>21#Beneš Petr</v>
      </c>
    </row>
    <row r="731" spans="1:5" x14ac:dyDescent="0.45">
      <c r="A731">
        <v>5369</v>
      </c>
      <c r="B731" t="s">
        <v>124</v>
      </c>
      <c r="C731">
        <v>12</v>
      </c>
      <c r="D731">
        <v>22</v>
      </c>
      <c r="E731" t="str">
        <f t="shared" si="11"/>
        <v>22#Beneš Petr</v>
      </c>
    </row>
    <row r="732" spans="1:5" x14ac:dyDescent="0.45">
      <c r="A732">
        <v>5375</v>
      </c>
      <c r="B732" t="s">
        <v>152</v>
      </c>
      <c r="C732">
        <v>13</v>
      </c>
      <c r="D732">
        <v>21</v>
      </c>
      <c r="E732" t="str">
        <f t="shared" si="11"/>
        <v>21#Zink František</v>
      </c>
    </row>
    <row r="733" spans="1:5" x14ac:dyDescent="0.45">
      <c r="A733">
        <v>5375</v>
      </c>
      <c r="B733" t="s">
        <v>152</v>
      </c>
      <c r="C733">
        <v>13</v>
      </c>
      <c r="D733">
        <v>22</v>
      </c>
      <c r="E733" t="str">
        <f t="shared" si="11"/>
        <v>22#Zink František</v>
      </c>
    </row>
    <row r="734" spans="1:5" x14ac:dyDescent="0.45">
      <c r="A734">
        <v>6880</v>
      </c>
      <c r="B734" t="s">
        <v>246</v>
      </c>
      <c r="C734">
        <v>5</v>
      </c>
      <c r="D734">
        <v>21</v>
      </c>
      <c r="E734" t="str">
        <f t="shared" si="11"/>
        <v>21#Jiří Vachutka</v>
      </c>
    </row>
    <row r="735" spans="1:5" x14ac:dyDescent="0.45">
      <c r="A735">
        <v>6880</v>
      </c>
      <c r="B735" t="s">
        <v>246</v>
      </c>
      <c r="C735">
        <v>11</v>
      </c>
      <c r="D735">
        <v>22</v>
      </c>
      <c r="E735" t="str">
        <f t="shared" si="11"/>
        <v>22#Jiří Vachutka</v>
      </c>
    </row>
    <row r="736" spans="1:5" x14ac:dyDescent="0.45">
      <c r="A736">
        <v>6145</v>
      </c>
      <c r="B736" t="s">
        <v>158</v>
      </c>
      <c r="C736">
        <v>3</v>
      </c>
      <c r="D736">
        <v>21</v>
      </c>
      <c r="E736" t="str">
        <f t="shared" si="11"/>
        <v>21#Lalák Jiří</v>
      </c>
    </row>
    <row r="737" spans="1:5" x14ac:dyDescent="0.45">
      <c r="A737">
        <v>6145</v>
      </c>
      <c r="B737" t="s">
        <v>158</v>
      </c>
      <c r="C737">
        <v>12</v>
      </c>
      <c r="D737">
        <v>22</v>
      </c>
      <c r="E737" t="str">
        <f t="shared" si="11"/>
        <v>22#Lalák Jiří</v>
      </c>
    </row>
    <row r="738" spans="1:5" x14ac:dyDescent="0.45">
      <c r="A738">
        <v>6146</v>
      </c>
      <c r="B738" t="s">
        <v>233</v>
      </c>
      <c r="C738">
        <v>2</v>
      </c>
      <c r="D738">
        <v>21</v>
      </c>
      <c r="E738" t="str">
        <f t="shared" si="11"/>
        <v>21#Vratislav Raclavský</v>
      </c>
    </row>
    <row r="739" spans="1:5" x14ac:dyDescent="0.45">
      <c r="A739">
        <v>6146</v>
      </c>
      <c r="B739" t="s">
        <v>233</v>
      </c>
      <c r="C739">
        <v>7</v>
      </c>
      <c r="D739">
        <v>22</v>
      </c>
      <c r="E739" t="str">
        <f t="shared" si="11"/>
        <v>22#Vratislav Raclavský</v>
      </c>
    </row>
    <row r="740" spans="1:5" x14ac:dyDescent="0.45">
      <c r="A740">
        <v>6421</v>
      </c>
      <c r="B740" t="s">
        <v>234</v>
      </c>
      <c r="C740">
        <v>9</v>
      </c>
      <c r="D740">
        <v>21</v>
      </c>
      <c r="E740" t="str">
        <f t="shared" si="11"/>
        <v>21#Ivan Chrenovský</v>
      </c>
    </row>
    <row r="741" spans="1:5" x14ac:dyDescent="0.45">
      <c r="A741">
        <v>6421</v>
      </c>
      <c r="B741" t="s">
        <v>234</v>
      </c>
      <c r="C741">
        <v>11</v>
      </c>
      <c r="D741">
        <v>22</v>
      </c>
      <c r="E741" t="str">
        <f t="shared" si="11"/>
        <v>22#Ivan Chrenovský</v>
      </c>
    </row>
    <row r="742" spans="1:5" x14ac:dyDescent="0.45">
      <c r="A742">
        <v>6411</v>
      </c>
      <c r="B742" t="s">
        <v>235</v>
      </c>
      <c r="C742">
        <v>12</v>
      </c>
      <c r="D742">
        <v>21</v>
      </c>
      <c r="E742" t="str">
        <f t="shared" si="11"/>
        <v>21#Pechalová Andrea</v>
      </c>
    </row>
    <row r="743" spans="1:5" x14ac:dyDescent="0.45">
      <c r="A743">
        <v>6411</v>
      </c>
      <c r="B743" t="s">
        <v>235</v>
      </c>
      <c r="C743">
        <v>10</v>
      </c>
      <c r="D743">
        <v>22</v>
      </c>
      <c r="E743" t="str">
        <f t="shared" si="11"/>
        <v>22#Pechalová Andrea</v>
      </c>
    </row>
    <row r="744" spans="1:5" x14ac:dyDescent="0.45">
      <c r="A744">
        <v>6978</v>
      </c>
      <c r="B744" t="s">
        <v>236</v>
      </c>
      <c r="C744">
        <v>7</v>
      </c>
      <c r="D744">
        <v>21</v>
      </c>
      <c r="E744" t="str">
        <f t="shared" si="11"/>
        <v>21#Samlík Pavel</v>
      </c>
    </row>
    <row r="745" spans="1:5" x14ac:dyDescent="0.45">
      <c r="A745">
        <v>6978</v>
      </c>
      <c r="B745" t="s">
        <v>236</v>
      </c>
      <c r="C745">
        <v>5</v>
      </c>
      <c r="D745">
        <v>22</v>
      </c>
      <c r="E745" t="str">
        <f t="shared" si="11"/>
        <v>22#Samlík Pavel</v>
      </c>
    </row>
    <row r="746" spans="1:5" x14ac:dyDescent="0.45">
      <c r="A746">
        <v>5878</v>
      </c>
      <c r="B746" t="s">
        <v>237</v>
      </c>
      <c r="C746">
        <v>6</v>
      </c>
      <c r="D746">
        <v>21</v>
      </c>
      <c r="E746" t="str">
        <f t="shared" si="11"/>
        <v>21#Viktor Štovčík</v>
      </c>
    </row>
    <row r="747" spans="1:5" x14ac:dyDescent="0.45">
      <c r="A747">
        <v>5878</v>
      </c>
      <c r="B747" t="s">
        <v>237</v>
      </c>
      <c r="C747">
        <v>1</v>
      </c>
      <c r="D747">
        <v>22</v>
      </c>
      <c r="E747" t="str">
        <f t="shared" si="11"/>
        <v>22#Viktor Štovčík</v>
      </c>
    </row>
    <row r="748" spans="1:5" x14ac:dyDescent="0.45">
      <c r="A748">
        <v>6746</v>
      </c>
      <c r="B748" t="s">
        <v>238</v>
      </c>
      <c r="C748">
        <v>6</v>
      </c>
      <c r="D748">
        <v>21</v>
      </c>
      <c r="E748" t="str">
        <f t="shared" si="11"/>
        <v>21#Jaroslav Kloupar</v>
      </c>
    </row>
    <row r="749" spans="1:5" x14ac:dyDescent="0.45">
      <c r="A749">
        <v>6746</v>
      </c>
      <c r="B749" t="s">
        <v>238</v>
      </c>
      <c r="C749">
        <v>4</v>
      </c>
      <c r="D749">
        <v>22</v>
      </c>
      <c r="E749" t="str">
        <f t="shared" si="11"/>
        <v>22#Jaroslav Kloupar</v>
      </c>
    </row>
    <row r="750" spans="1:5" x14ac:dyDescent="0.45">
      <c r="A750">
        <v>6854</v>
      </c>
      <c r="B750" t="s">
        <v>247</v>
      </c>
      <c r="C750">
        <v>8</v>
      </c>
      <c r="D750">
        <v>21</v>
      </c>
      <c r="E750" t="str">
        <f t="shared" si="11"/>
        <v>21#Radim Herout</v>
      </c>
    </row>
    <row r="751" spans="1:5" x14ac:dyDescent="0.45">
      <c r="A751">
        <v>6854</v>
      </c>
      <c r="B751" t="s">
        <v>247</v>
      </c>
      <c r="C751">
        <v>4</v>
      </c>
      <c r="D751">
        <v>22</v>
      </c>
      <c r="E751" t="str">
        <f t="shared" si="11"/>
        <v>22#Radim Herout</v>
      </c>
    </row>
    <row r="752" spans="1:5" x14ac:dyDescent="0.45">
      <c r="A752">
        <v>4484</v>
      </c>
      <c r="B752" t="s">
        <v>126</v>
      </c>
      <c r="C752">
        <v>12</v>
      </c>
      <c r="D752">
        <v>21</v>
      </c>
      <c r="E752" t="str">
        <f t="shared" si="11"/>
        <v>21#Vondra Martin</v>
      </c>
    </row>
    <row r="753" spans="1:5" x14ac:dyDescent="0.45">
      <c r="A753">
        <v>4484</v>
      </c>
      <c r="B753" t="s">
        <v>126</v>
      </c>
      <c r="C753">
        <v>13</v>
      </c>
      <c r="D753">
        <v>22</v>
      </c>
      <c r="E753" t="str">
        <f t="shared" si="11"/>
        <v>22#Vondra Martin</v>
      </c>
    </row>
    <row r="754" spans="1:5" x14ac:dyDescent="0.45">
      <c r="A754">
        <v>4025</v>
      </c>
      <c r="B754" t="s">
        <v>240</v>
      </c>
      <c r="C754">
        <v>15</v>
      </c>
      <c r="D754">
        <v>21</v>
      </c>
      <c r="E754" t="str">
        <f t="shared" si="11"/>
        <v>21#Stanislav Vacek</v>
      </c>
    </row>
    <row r="755" spans="1:5" x14ac:dyDescent="0.45">
      <c r="A755">
        <v>4025</v>
      </c>
      <c r="B755" t="s">
        <v>240</v>
      </c>
      <c r="C755">
        <v>15</v>
      </c>
      <c r="D755">
        <v>22</v>
      </c>
      <c r="E755" t="str">
        <f t="shared" si="11"/>
        <v>22#Stanislav Vacek</v>
      </c>
    </row>
    <row r="756" spans="1:5" x14ac:dyDescent="0.45">
      <c r="A756">
        <v>1878</v>
      </c>
      <c r="B756" t="s">
        <v>241</v>
      </c>
      <c r="C756">
        <v>8</v>
      </c>
      <c r="D756">
        <v>21</v>
      </c>
      <c r="E756" t="str">
        <f t="shared" si="11"/>
        <v>21#František Hudeček</v>
      </c>
    </row>
    <row r="757" spans="1:5" x14ac:dyDescent="0.45">
      <c r="A757">
        <v>1878</v>
      </c>
      <c r="B757" t="s">
        <v>241</v>
      </c>
      <c r="C757">
        <v>6</v>
      </c>
      <c r="D757">
        <v>22</v>
      </c>
      <c r="E757" t="str">
        <f t="shared" si="11"/>
        <v>22#František Hudeček</v>
      </c>
    </row>
    <row r="758" spans="1:5" x14ac:dyDescent="0.45">
      <c r="A758">
        <v>2818</v>
      </c>
      <c r="B758" t="s">
        <v>219</v>
      </c>
      <c r="C758">
        <v>1</v>
      </c>
      <c r="D758">
        <v>23</v>
      </c>
      <c r="E758" t="str">
        <f t="shared" si="11"/>
        <v>23#Václav Hanousek</v>
      </c>
    </row>
    <row r="759" spans="1:5" x14ac:dyDescent="0.45">
      <c r="A759">
        <v>2818</v>
      </c>
      <c r="B759" t="s">
        <v>219</v>
      </c>
      <c r="C759">
        <v>9</v>
      </c>
      <c r="D759">
        <v>24</v>
      </c>
      <c r="E759" t="str">
        <f t="shared" si="11"/>
        <v>24#Václav Hanousek</v>
      </c>
    </row>
    <row r="760" spans="1:5" x14ac:dyDescent="0.45">
      <c r="A760">
        <v>2317</v>
      </c>
      <c r="B760" t="s">
        <v>220</v>
      </c>
      <c r="C760">
        <v>9</v>
      </c>
      <c r="D760">
        <v>23</v>
      </c>
      <c r="E760" t="str">
        <f t="shared" si="11"/>
        <v>23#Josef Peřina</v>
      </c>
    </row>
    <row r="761" spans="1:5" x14ac:dyDescent="0.45">
      <c r="A761">
        <v>2317</v>
      </c>
      <c r="B761" t="s">
        <v>220</v>
      </c>
      <c r="C761">
        <v>6</v>
      </c>
      <c r="D761">
        <v>24</v>
      </c>
      <c r="E761" t="str">
        <f t="shared" si="11"/>
        <v>24#Josef Peřina</v>
      </c>
    </row>
    <row r="762" spans="1:5" x14ac:dyDescent="0.45">
      <c r="A762">
        <v>2750</v>
      </c>
      <c r="B762" t="s">
        <v>120</v>
      </c>
      <c r="C762">
        <v>9</v>
      </c>
      <c r="D762">
        <v>23</v>
      </c>
      <c r="E762" t="str">
        <f t="shared" si="11"/>
        <v>23#Janiš Jiří</v>
      </c>
    </row>
    <row r="763" spans="1:5" x14ac:dyDescent="0.45">
      <c r="A763">
        <v>2750</v>
      </c>
      <c r="B763" t="s">
        <v>120</v>
      </c>
      <c r="C763">
        <v>4</v>
      </c>
      <c r="D763">
        <v>24</v>
      </c>
      <c r="E763" t="str">
        <f t="shared" si="11"/>
        <v>24#Janiš Jiří</v>
      </c>
    </row>
    <row r="764" spans="1:5" x14ac:dyDescent="0.45">
      <c r="A764">
        <v>6928</v>
      </c>
      <c r="B764" t="s">
        <v>221</v>
      </c>
      <c r="C764">
        <v>5</v>
      </c>
      <c r="D764">
        <v>23</v>
      </c>
      <c r="E764" t="str">
        <f t="shared" si="11"/>
        <v>23#Roušar Jiří</v>
      </c>
    </row>
    <row r="765" spans="1:5" x14ac:dyDescent="0.45">
      <c r="A765">
        <v>6928</v>
      </c>
      <c r="B765" t="s">
        <v>221</v>
      </c>
      <c r="C765">
        <v>11</v>
      </c>
      <c r="D765">
        <v>24</v>
      </c>
      <c r="E765" t="str">
        <f t="shared" si="11"/>
        <v>24#Roušar Jiří</v>
      </c>
    </row>
    <row r="766" spans="1:5" x14ac:dyDescent="0.45">
      <c r="A766">
        <v>6452</v>
      </c>
      <c r="B766" t="s">
        <v>123</v>
      </c>
      <c r="C766">
        <v>14</v>
      </c>
      <c r="D766">
        <v>23</v>
      </c>
      <c r="E766" t="str">
        <f t="shared" si="11"/>
        <v>23#Melezínek Vlastimil</v>
      </c>
    </row>
    <row r="767" spans="1:5" x14ac:dyDescent="0.45">
      <c r="A767">
        <v>6452</v>
      </c>
      <c r="B767" t="s">
        <v>123</v>
      </c>
      <c r="C767">
        <v>14.5</v>
      </c>
      <c r="D767">
        <v>24</v>
      </c>
      <c r="E767" t="str">
        <f t="shared" si="11"/>
        <v>24#Melezínek Vlastimil</v>
      </c>
    </row>
    <row r="768" spans="1:5" x14ac:dyDescent="0.45">
      <c r="A768">
        <v>6930</v>
      </c>
      <c r="B768" t="s">
        <v>222</v>
      </c>
      <c r="C768">
        <v>12</v>
      </c>
      <c r="D768">
        <v>23</v>
      </c>
      <c r="E768" t="str">
        <f t="shared" si="11"/>
        <v>23#Miroslav Moravec</v>
      </c>
    </row>
    <row r="769" spans="1:5" x14ac:dyDescent="0.45">
      <c r="A769">
        <v>6930</v>
      </c>
      <c r="B769" t="s">
        <v>222</v>
      </c>
      <c r="C769">
        <v>12</v>
      </c>
      <c r="D769">
        <v>24</v>
      </c>
      <c r="E769" t="str">
        <f t="shared" si="11"/>
        <v>24#Miroslav Moravec</v>
      </c>
    </row>
    <row r="770" spans="1:5" x14ac:dyDescent="0.45">
      <c r="A770">
        <v>3424</v>
      </c>
      <c r="B770" t="s">
        <v>79</v>
      </c>
      <c r="C770">
        <v>2</v>
      </c>
      <c r="D770">
        <v>23</v>
      </c>
      <c r="E770" t="str">
        <f t="shared" si="11"/>
        <v>23#Vrtěl Petr</v>
      </c>
    </row>
    <row r="771" spans="1:5" x14ac:dyDescent="0.45">
      <c r="A771">
        <v>3424</v>
      </c>
      <c r="B771" t="s">
        <v>79</v>
      </c>
      <c r="C771">
        <v>7</v>
      </c>
      <c r="D771">
        <v>24</v>
      </c>
      <c r="E771" t="str">
        <f t="shared" ref="E771:E834" si="12">CONCATENATE(D771,"#",B771)</f>
        <v>24#Vrtěl Petr</v>
      </c>
    </row>
    <row r="772" spans="1:5" x14ac:dyDescent="0.45">
      <c r="A772">
        <v>5390</v>
      </c>
      <c r="B772" t="s">
        <v>149</v>
      </c>
      <c r="C772">
        <v>4</v>
      </c>
      <c r="D772">
        <v>23</v>
      </c>
      <c r="E772" t="str">
        <f t="shared" si="12"/>
        <v>23#Vrtěl Ondřej</v>
      </c>
    </row>
    <row r="773" spans="1:5" x14ac:dyDescent="0.45">
      <c r="A773">
        <v>5390</v>
      </c>
      <c r="B773" t="s">
        <v>149</v>
      </c>
      <c r="C773">
        <v>3</v>
      </c>
      <c r="D773">
        <v>24</v>
      </c>
      <c r="E773" t="str">
        <f t="shared" si="12"/>
        <v>24#Vrtěl Ondřej</v>
      </c>
    </row>
    <row r="774" spans="1:5" x14ac:dyDescent="0.45">
      <c r="A774">
        <v>3422</v>
      </c>
      <c r="B774" t="s">
        <v>77</v>
      </c>
      <c r="C774">
        <v>4</v>
      </c>
      <c r="D774">
        <v>23</v>
      </c>
      <c r="E774" t="str">
        <f t="shared" si="12"/>
        <v>23#Ondrušek Roman</v>
      </c>
    </row>
    <row r="775" spans="1:5" x14ac:dyDescent="0.45">
      <c r="A775">
        <v>3422</v>
      </c>
      <c r="B775" t="s">
        <v>77</v>
      </c>
      <c r="C775">
        <v>3</v>
      </c>
      <c r="D775">
        <v>24</v>
      </c>
      <c r="E775" t="str">
        <f t="shared" si="12"/>
        <v>24#Ondrušek Roman</v>
      </c>
    </row>
    <row r="776" spans="1:5" x14ac:dyDescent="0.45">
      <c r="A776">
        <v>5703</v>
      </c>
      <c r="B776" t="s">
        <v>223</v>
      </c>
      <c r="C776">
        <v>12</v>
      </c>
      <c r="D776">
        <v>23</v>
      </c>
      <c r="E776" t="str">
        <f t="shared" si="12"/>
        <v>23#Jiří Malý ml.</v>
      </c>
    </row>
    <row r="777" spans="1:5" x14ac:dyDescent="0.45">
      <c r="A777">
        <v>5703</v>
      </c>
      <c r="B777" t="s">
        <v>223</v>
      </c>
      <c r="C777">
        <v>10</v>
      </c>
      <c r="D777">
        <v>24</v>
      </c>
      <c r="E777" t="str">
        <f t="shared" si="12"/>
        <v>24#Jiří Malý ml.</v>
      </c>
    </row>
    <row r="778" spans="1:5" x14ac:dyDescent="0.45">
      <c r="A778">
        <v>6403</v>
      </c>
      <c r="B778" t="s">
        <v>224</v>
      </c>
      <c r="C778">
        <v>11</v>
      </c>
      <c r="D778">
        <v>23</v>
      </c>
      <c r="E778" t="str">
        <f t="shared" si="12"/>
        <v>23#Jiří Malý st.</v>
      </c>
    </row>
    <row r="779" spans="1:5" x14ac:dyDescent="0.45">
      <c r="A779">
        <v>6403</v>
      </c>
      <c r="B779" t="s">
        <v>224</v>
      </c>
      <c r="C779">
        <v>13</v>
      </c>
      <c r="D779">
        <v>24</v>
      </c>
      <c r="E779" t="str">
        <f t="shared" si="12"/>
        <v>24#Jiří Malý st.</v>
      </c>
    </row>
    <row r="780" spans="1:5" x14ac:dyDescent="0.45">
      <c r="A780">
        <v>6234</v>
      </c>
      <c r="B780" t="s">
        <v>225</v>
      </c>
      <c r="C780">
        <v>14</v>
      </c>
      <c r="D780">
        <v>23</v>
      </c>
      <c r="E780" t="str">
        <f t="shared" si="12"/>
        <v>23#Král Vítězslav ml.</v>
      </c>
    </row>
    <row r="781" spans="1:5" x14ac:dyDescent="0.45">
      <c r="A781">
        <v>6234</v>
      </c>
      <c r="B781" t="s">
        <v>225</v>
      </c>
      <c r="C781">
        <v>14</v>
      </c>
      <c r="D781">
        <v>24</v>
      </c>
      <c r="E781" t="str">
        <f t="shared" si="12"/>
        <v>24#Král Vítězslav ml.</v>
      </c>
    </row>
    <row r="782" spans="1:5" x14ac:dyDescent="0.45">
      <c r="A782">
        <v>2763</v>
      </c>
      <c r="B782" t="s">
        <v>99</v>
      </c>
      <c r="C782">
        <v>4</v>
      </c>
      <c r="D782">
        <v>23</v>
      </c>
      <c r="E782" t="str">
        <f t="shared" si="12"/>
        <v>23#Vik Marek</v>
      </c>
    </row>
    <row r="783" spans="1:5" x14ac:dyDescent="0.45">
      <c r="A783">
        <v>2763</v>
      </c>
      <c r="B783" t="s">
        <v>99</v>
      </c>
      <c r="C783">
        <v>1</v>
      </c>
      <c r="D783">
        <v>24</v>
      </c>
      <c r="E783" t="str">
        <f t="shared" si="12"/>
        <v>24#Vik Marek</v>
      </c>
    </row>
    <row r="784" spans="1:5" x14ac:dyDescent="0.45">
      <c r="A784">
        <v>6470</v>
      </c>
      <c r="B784" t="s">
        <v>177</v>
      </c>
      <c r="C784">
        <v>2</v>
      </c>
      <c r="D784">
        <v>23</v>
      </c>
      <c r="E784" t="str">
        <f t="shared" si="12"/>
        <v>23#Srněnský Patrik</v>
      </c>
    </row>
    <row r="785" spans="1:5" x14ac:dyDescent="0.45">
      <c r="A785">
        <v>6470</v>
      </c>
      <c r="B785" t="s">
        <v>177</v>
      </c>
      <c r="C785">
        <v>5</v>
      </c>
      <c r="D785">
        <v>24</v>
      </c>
      <c r="E785" t="str">
        <f t="shared" si="12"/>
        <v>24#Srněnský Patrik</v>
      </c>
    </row>
    <row r="786" spans="1:5" x14ac:dyDescent="0.45">
      <c r="A786">
        <v>4161</v>
      </c>
      <c r="B786" t="s">
        <v>150</v>
      </c>
      <c r="C786">
        <v>2</v>
      </c>
      <c r="D786">
        <v>23</v>
      </c>
      <c r="E786" t="str">
        <f t="shared" si="12"/>
        <v>23#Dorotík Tomáš</v>
      </c>
    </row>
    <row r="787" spans="1:5" x14ac:dyDescent="0.45">
      <c r="A787">
        <v>4161</v>
      </c>
      <c r="B787" t="s">
        <v>150</v>
      </c>
      <c r="C787">
        <v>2</v>
      </c>
      <c r="D787">
        <v>24</v>
      </c>
      <c r="E787" t="str">
        <f t="shared" si="12"/>
        <v>24#Dorotík Tomáš</v>
      </c>
    </row>
    <row r="788" spans="1:5" x14ac:dyDescent="0.45">
      <c r="A788">
        <v>3366</v>
      </c>
      <c r="B788" t="s">
        <v>15</v>
      </c>
      <c r="C788">
        <v>14</v>
      </c>
      <c r="D788">
        <v>23</v>
      </c>
      <c r="E788" t="str">
        <f t="shared" si="12"/>
        <v>23#Chadraba Petr</v>
      </c>
    </row>
    <row r="789" spans="1:5" x14ac:dyDescent="0.45">
      <c r="A789">
        <v>3366</v>
      </c>
      <c r="B789" t="s">
        <v>15</v>
      </c>
      <c r="C789">
        <v>14.5</v>
      </c>
      <c r="D789">
        <v>24</v>
      </c>
      <c r="E789" t="str">
        <f t="shared" si="12"/>
        <v>24#Chadraba Petr</v>
      </c>
    </row>
    <row r="790" spans="1:5" x14ac:dyDescent="0.45">
      <c r="A790">
        <v>3264</v>
      </c>
      <c r="B790" t="s">
        <v>26</v>
      </c>
      <c r="C790">
        <v>7</v>
      </c>
      <c r="D790">
        <v>23</v>
      </c>
      <c r="E790" t="str">
        <f t="shared" si="12"/>
        <v>23#Ohera Tomáš</v>
      </c>
    </row>
    <row r="791" spans="1:5" x14ac:dyDescent="0.45">
      <c r="A791">
        <v>3264</v>
      </c>
      <c r="B791" t="s">
        <v>26</v>
      </c>
      <c r="C791">
        <v>2</v>
      </c>
      <c r="D791">
        <v>24</v>
      </c>
      <c r="E791" t="str">
        <f t="shared" si="12"/>
        <v>24#Ohera Tomáš</v>
      </c>
    </row>
    <row r="792" spans="1:5" x14ac:dyDescent="0.45">
      <c r="A792">
        <v>3429</v>
      </c>
      <c r="B792" t="s">
        <v>226</v>
      </c>
      <c r="C792">
        <v>6</v>
      </c>
      <c r="D792">
        <v>23</v>
      </c>
      <c r="E792" t="str">
        <f t="shared" si="12"/>
        <v>23#Jakub Hradil</v>
      </c>
    </row>
    <row r="793" spans="1:5" x14ac:dyDescent="0.45">
      <c r="A793">
        <v>3429</v>
      </c>
      <c r="B793" t="s">
        <v>226</v>
      </c>
      <c r="C793">
        <v>8</v>
      </c>
      <c r="D793">
        <v>24</v>
      </c>
      <c r="E793" t="str">
        <f t="shared" si="12"/>
        <v>24#Jakub Hradil</v>
      </c>
    </row>
    <row r="794" spans="1:5" x14ac:dyDescent="0.45">
      <c r="A794">
        <v>3813</v>
      </c>
      <c r="B794" t="s">
        <v>76</v>
      </c>
      <c r="C794">
        <v>3</v>
      </c>
      <c r="D794">
        <v>23</v>
      </c>
      <c r="E794" t="str">
        <f t="shared" si="12"/>
        <v>23#Pagáč Pavel</v>
      </c>
    </row>
    <row r="795" spans="1:5" x14ac:dyDescent="0.45">
      <c r="A795">
        <v>3813</v>
      </c>
      <c r="B795" t="s">
        <v>76</v>
      </c>
      <c r="C795">
        <v>4</v>
      </c>
      <c r="D795">
        <v>24</v>
      </c>
      <c r="E795" t="str">
        <f t="shared" si="12"/>
        <v>24#Pagáč Pavel</v>
      </c>
    </row>
    <row r="796" spans="1:5" x14ac:dyDescent="0.45">
      <c r="A796">
        <v>3902</v>
      </c>
      <c r="B796" t="s">
        <v>227</v>
      </c>
      <c r="C796">
        <v>7</v>
      </c>
      <c r="D796">
        <v>23</v>
      </c>
      <c r="E796" t="str">
        <f t="shared" si="12"/>
        <v>23#Kejnar Zdenek</v>
      </c>
    </row>
    <row r="797" spans="1:5" x14ac:dyDescent="0.45">
      <c r="A797">
        <v>3902</v>
      </c>
      <c r="B797" t="s">
        <v>227</v>
      </c>
      <c r="C797">
        <v>3</v>
      </c>
      <c r="D797">
        <v>24</v>
      </c>
      <c r="E797" t="str">
        <f t="shared" si="12"/>
        <v>24#Kejnar Zdenek</v>
      </c>
    </row>
    <row r="798" spans="1:5" x14ac:dyDescent="0.45">
      <c r="A798">
        <v>2305</v>
      </c>
      <c r="B798" t="s">
        <v>228</v>
      </c>
      <c r="C798">
        <v>6</v>
      </c>
      <c r="D798">
        <v>23</v>
      </c>
      <c r="E798" t="str">
        <f t="shared" si="12"/>
        <v>23#Jaroslav Břoušek</v>
      </c>
    </row>
    <row r="799" spans="1:5" x14ac:dyDescent="0.45">
      <c r="A799">
        <v>2305</v>
      </c>
      <c r="B799" t="s">
        <v>228</v>
      </c>
      <c r="C799">
        <v>8</v>
      </c>
      <c r="D799">
        <v>24</v>
      </c>
      <c r="E799" t="str">
        <f t="shared" si="12"/>
        <v>24#Jaroslav Břoušek</v>
      </c>
    </row>
    <row r="800" spans="1:5" x14ac:dyDescent="0.45">
      <c r="A800">
        <v>3552</v>
      </c>
      <c r="B800" t="s">
        <v>229</v>
      </c>
      <c r="C800">
        <v>15</v>
      </c>
      <c r="D800">
        <v>23</v>
      </c>
      <c r="E800" t="str">
        <f t="shared" si="12"/>
        <v>23#Emil Kalous</v>
      </c>
    </row>
    <row r="801" spans="1:5" x14ac:dyDescent="0.45">
      <c r="A801">
        <v>3552</v>
      </c>
      <c r="B801" t="s">
        <v>229</v>
      </c>
      <c r="C801">
        <v>15</v>
      </c>
      <c r="D801">
        <v>24</v>
      </c>
      <c r="E801" t="str">
        <f t="shared" si="12"/>
        <v>24#Emil Kalous</v>
      </c>
    </row>
    <row r="802" spans="1:5" x14ac:dyDescent="0.45">
      <c r="A802">
        <v>3556</v>
      </c>
      <c r="B802" t="s">
        <v>175</v>
      </c>
      <c r="C802">
        <v>8</v>
      </c>
      <c r="D802">
        <v>23</v>
      </c>
      <c r="E802" t="str">
        <f t="shared" si="12"/>
        <v>23#Mucala Karel</v>
      </c>
    </row>
    <row r="803" spans="1:5" x14ac:dyDescent="0.45">
      <c r="A803">
        <v>3556</v>
      </c>
      <c r="B803" t="s">
        <v>175</v>
      </c>
      <c r="C803">
        <v>8</v>
      </c>
      <c r="D803">
        <v>24</v>
      </c>
      <c r="E803" t="str">
        <f t="shared" si="12"/>
        <v>24#Mucala Karel</v>
      </c>
    </row>
    <row r="804" spans="1:5" x14ac:dyDescent="0.45">
      <c r="A804">
        <v>4358</v>
      </c>
      <c r="B804" t="s">
        <v>230</v>
      </c>
      <c r="C804">
        <v>14.5</v>
      </c>
      <c r="D804">
        <v>23</v>
      </c>
      <c r="E804" t="str">
        <f t="shared" si="12"/>
        <v>23#Josef Malík</v>
      </c>
    </row>
    <row r="805" spans="1:5" x14ac:dyDescent="0.45">
      <c r="A805">
        <v>4358</v>
      </c>
      <c r="B805" t="s">
        <v>230</v>
      </c>
      <c r="C805">
        <v>14</v>
      </c>
      <c r="D805">
        <v>24</v>
      </c>
      <c r="E805" t="str">
        <f t="shared" si="12"/>
        <v>24#Josef Malík</v>
      </c>
    </row>
    <row r="806" spans="1:5" x14ac:dyDescent="0.45">
      <c r="A806">
        <v>6393</v>
      </c>
      <c r="B806" t="s">
        <v>231</v>
      </c>
      <c r="C806">
        <v>13</v>
      </c>
      <c r="D806">
        <v>23</v>
      </c>
      <c r="E806" t="str">
        <f t="shared" si="12"/>
        <v>23#Patrik Semrád</v>
      </c>
    </row>
    <row r="807" spans="1:5" x14ac:dyDescent="0.45">
      <c r="A807">
        <v>6393</v>
      </c>
      <c r="B807" t="s">
        <v>231</v>
      </c>
      <c r="C807">
        <v>12</v>
      </c>
      <c r="D807">
        <v>24</v>
      </c>
      <c r="E807" t="str">
        <f t="shared" si="12"/>
        <v>24#Patrik Semrád</v>
      </c>
    </row>
    <row r="808" spans="1:5" x14ac:dyDescent="0.45">
      <c r="A808">
        <v>5290</v>
      </c>
      <c r="B808" t="s">
        <v>176</v>
      </c>
      <c r="C808">
        <v>7</v>
      </c>
      <c r="D808">
        <v>23</v>
      </c>
      <c r="E808" t="str">
        <f t="shared" si="12"/>
        <v>23#Vančata Vladimír</v>
      </c>
    </row>
    <row r="809" spans="1:5" x14ac:dyDescent="0.45">
      <c r="A809">
        <v>5290</v>
      </c>
      <c r="B809" t="s">
        <v>176</v>
      </c>
      <c r="C809">
        <v>5</v>
      </c>
      <c r="D809">
        <v>24</v>
      </c>
      <c r="E809" t="str">
        <f t="shared" si="12"/>
        <v>24#Vančata Vladimír</v>
      </c>
    </row>
    <row r="810" spans="1:5" x14ac:dyDescent="0.45">
      <c r="A810">
        <v>6846</v>
      </c>
      <c r="B810" t="s">
        <v>245</v>
      </c>
      <c r="C810">
        <v>9</v>
      </c>
      <c r="D810">
        <v>23</v>
      </c>
      <c r="E810" t="str">
        <f t="shared" si="12"/>
        <v>23#Lukášek Jakub</v>
      </c>
    </row>
    <row r="811" spans="1:5" x14ac:dyDescent="0.45">
      <c r="A811">
        <v>6846</v>
      </c>
      <c r="B811" t="s">
        <v>245</v>
      </c>
      <c r="C811">
        <v>6</v>
      </c>
      <c r="D811">
        <v>24</v>
      </c>
      <c r="E811" t="str">
        <f t="shared" si="12"/>
        <v>24#Lukášek Jakub</v>
      </c>
    </row>
    <row r="812" spans="1:5" x14ac:dyDescent="0.45">
      <c r="A812">
        <v>5367</v>
      </c>
      <c r="B812" t="s">
        <v>125</v>
      </c>
      <c r="C812">
        <v>11</v>
      </c>
      <c r="D812">
        <v>23</v>
      </c>
      <c r="E812" t="str">
        <f t="shared" si="12"/>
        <v>23#Fejt Petr</v>
      </c>
    </row>
    <row r="813" spans="1:5" x14ac:dyDescent="0.45">
      <c r="A813">
        <v>5367</v>
      </c>
      <c r="B813" t="s">
        <v>125</v>
      </c>
      <c r="C813">
        <v>7</v>
      </c>
      <c r="D813">
        <v>24</v>
      </c>
      <c r="E813" t="str">
        <f t="shared" si="12"/>
        <v>24#Fejt Petr</v>
      </c>
    </row>
    <row r="814" spans="1:5" x14ac:dyDescent="0.45">
      <c r="A814">
        <v>5375</v>
      </c>
      <c r="B814" t="s">
        <v>152</v>
      </c>
      <c r="C814">
        <v>10</v>
      </c>
      <c r="D814">
        <v>23</v>
      </c>
      <c r="E814" t="str">
        <f t="shared" si="12"/>
        <v>23#Zink František</v>
      </c>
    </row>
    <row r="815" spans="1:5" x14ac:dyDescent="0.45">
      <c r="A815">
        <v>5375</v>
      </c>
      <c r="B815" t="s">
        <v>152</v>
      </c>
      <c r="C815">
        <v>11</v>
      </c>
      <c r="D815">
        <v>24</v>
      </c>
      <c r="E815" t="str">
        <f t="shared" si="12"/>
        <v>24#Zink František</v>
      </c>
    </row>
    <row r="816" spans="1:5" x14ac:dyDescent="0.45">
      <c r="A816">
        <v>5369</v>
      </c>
      <c r="B816" t="s">
        <v>124</v>
      </c>
      <c r="C816">
        <v>14.5</v>
      </c>
      <c r="D816">
        <v>23</v>
      </c>
      <c r="E816" t="str">
        <f t="shared" si="12"/>
        <v>23#Beneš Petr</v>
      </c>
    </row>
    <row r="817" spans="1:5" x14ac:dyDescent="0.45">
      <c r="A817">
        <v>5369</v>
      </c>
      <c r="B817" t="s">
        <v>124</v>
      </c>
      <c r="C817">
        <v>14</v>
      </c>
      <c r="D817">
        <v>24</v>
      </c>
      <c r="E817" t="str">
        <f t="shared" si="12"/>
        <v>24#Beneš Petr</v>
      </c>
    </row>
    <row r="818" spans="1:5" x14ac:dyDescent="0.45">
      <c r="A818">
        <v>6144</v>
      </c>
      <c r="B818" t="s">
        <v>157</v>
      </c>
      <c r="C818">
        <v>6</v>
      </c>
      <c r="D818">
        <v>23</v>
      </c>
      <c r="E818" t="str">
        <f t="shared" si="12"/>
        <v>23#Malinovský Petr</v>
      </c>
    </row>
    <row r="819" spans="1:5" x14ac:dyDescent="0.45">
      <c r="A819">
        <v>6144</v>
      </c>
      <c r="B819" t="s">
        <v>157</v>
      </c>
      <c r="C819">
        <v>2</v>
      </c>
      <c r="D819">
        <v>24</v>
      </c>
      <c r="E819" t="str">
        <f t="shared" si="12"/>
        <v>24#Malinovský Petr</v>
      </c>
    </row>
    <row r="820" spans="1:5" x14ac:dyDescent="0.45">
      <c r="A820">
        <v>6145</v>
      </c>
      <c r="B820" t="s">
        <v>158</v>
      </c>
      <c r="C820">
        <v>1</v>
      </c>
      <c r="D820">
        <v>23</v>
      </c>
      <c r="E820" t="str">
        <f t="shared" si="12"/>
        <v>23#Lalák Jiří</v>
      </c>
    </row>
    <row r="821" spans="1:5" x14ac:dyDescent="0.45">
      <c r="A821">
        <v>6145</v>
      </c>
      <c r="B821" t="s">
        <v>158</v>
      </c>
      <c r="C821">
        <v>1</v>
      </c>
      <c r="D821">
        <v>24</v>
      </c>
      <c r="E821" t="str">
        <f t="shared" si="12"/>
        <v>24#Lalák Jiří</v>
      </c>
    </row>
    <row r="822" spans="1:5" x14ac:dyDescent="0.45">
      <c r="A822">
        <v>6146</v>
      </c>
      <c r="B822" t="s">
        <v>233</v>
      </c>
      <c r="C822">
        <v>1</v>
      </c>
      <c r="D822">
        <v>23</v>
      </c>
      <c r="E822" t="str">
        <f t="shared" si="12"/>
        <v>23#Vratislav Raclavský</v>
      </c>
    </row>
    <row r="823" spans="1:5" x14ac:dyDescent="0.45">
      <c r="A823">
        <v>6146</v>
      </c>
      <c r="B823" t="s">
        <v>233</v>
      </c>
      <c r="C823">
        <v>1</v>
      </c>
      <c r="D823">
        <v>24</v>
      </c>
      <c r="E823" t="str">
        <f t="shared" si="12"/>
        <v>24#Vratislav Raclavský</v>
      </c>
    </row>
    <row r="824" spans="1:5" x14ac:dyDescent="0.45">
      <c r="A824">
        <v>6411</v>
      </c>
      <c r="B824" t="s">
        <v>235</v>
      </c>
      <c r="C824">
        <v>8</v>
      </c>
      <c r="D824">
        <v>23</v>
      </c>
      <c r="E824" t="str">
        <f t="shared" si="12"/>
        <v>23#Pechalová Andrea</v>
      </c>
    </row>
    <row r="825" spans="1:5" x14ac:dyDescent="0.45">
      <c r="A825">
        <v>6411</v>
      </c>
      <c r="B825" t="s">
        <v>235</v>
      </c>
      <c r="C825">
        <v>4</v>
      </c>
      <c r="D825">
        <v>24</v>
      </c>
      <c r="E825" t="str">
        <f t="shared" si="12"/>
        <v>24#Pechalová Andrea</v>
      </c>
    </row>
    <row r="826" spans="1:5" x14ac:dyDescent="0.45">
      <c r="A826">
        <v>6978</v>
      </c>
      <c r="B826" t="s">
        <v>236</v>
      </c>
      <c r="C826">
        <v>5</v>
      </c>
      <c r="D826">
        <v>23</v>
      </c>
      <c r="E826" t="str">
        <f t="shared" si="12"/>
        <v>23#Samlík Pavel</v>
      </c>
    </row>
    <row r="827" spans="1:5" x14ac:dyDescent="0.45">
      <c r="A827">
        <v>6978</v>
      </c>
      <c r="B827" t="s">
        <v>236</v>
      </c>
      <c r="C827">
        <v>5</v>
      </c>
      <c r="D827">
        <v>24</v>
      </c>
      <c r="E827" t="str">
        <f t="shared" si="12"/>
        <v>24#Samlík Pavel</v>
      </c>
    </row>
    <row r="828" spans="1:5" x14ac:dyDescent="0.45">
      <c r="A828">
        <v>6833</v>
      </c>
      <c r="B828" t="s">
        <v>248</v>
      </c>
      <c r="C828">
        <v>10</v>
      </c>
      <c r="D828">
        <v>23</v>
      </c>
      <c r="E828" t="str">
        <f t="shared" si="12"/>
        <v>23#Priehoda Tomáš</v>
      </c>
    </row>
    <row r="829" spans="1:5" x14ac:dyDescent="0.45">
      <c r="A829">
        <v>6833</v>
      </c>
      <c r="B829" t="s">
        <v>248</v>
      </c>
      <c r="C829">
        <v>9</v>
      </c>
      <c r="D829">
        <v>24</v>
      </c>
      <c r="E829" t="str">
        <f t="shared" si="12"/>
        <v>24#Priehoda Tomáš</v>
      </c>
    </row>
    <row r="830" spans="1:5" x14ac:dyDescent="0.45">
      <c r="A830">
        <v>5878</v>
      </c>
      <c r="B830" t="s">
        <v>237</v>
      </c>
      <c r="C830">
        <v>5</v>
      </c>
      <c r="D830">
        <v>23</v>
      </c>
      <c r="E830" t="str">
        <f t="shared" si="12"/>
        <v>23#Viktor Štovčík</v>
      </c>
    </row>
    <row r="831" spans="1:5" x14ac:dyDescent="0.45">
      <c r="A831">
        <v>5878</v>
      </c>
      <c r="B831" t="s">
        <v>237</v>
      </c>
      <c r="C831">
        <v>7</v>
      </c>
      <c r="D831">
        <v>24</v>
      </c>
      <c r="E831" t="str">
        <f t="shared" si="12"/>
        <v>24#Viktor Štovčík</v>
      </c>
    </row>
    <row r="832" spans="1:5" x14ac:dyDescent="0.45">
      <c r="A832">
        <v>6746</v>
      </c>
      <c r="B832" t="s">
        <v>238</v>
      </c>
      <c r="C832">
        <v>3</v>
      </c>
      <c r="D832">
        <v>23</v>
      </c>
      <c r="E832" t="str">
        <f t="shared" si="12"/>
        <v>23#Jaroslav Kloupar</v>
      </c>
    </row>
    <row r="833" spans="1:5" x14ac:dyDescent="0.45">
      <c r="A833">
        <v>6746</v>
      </c>
      <c r="B833" t="s">
        <v>238</v>
      </c>
      <c r="C833">
        <v>6</v>
      </c>
      <c r="D833">
        <v>24</v>
      </c>
      <c r="E833" t="str">
        <f t="shared" si="12"/>
        <v>24#Jaroslav Kloupar</v>
      </c>
    </row>
    <row r="834" spans="1:5" x14ac:dyDescent="0.45">
      <c r="A834">
        <v>6779</v>
      </c>
      <c r="B834" t="s">
        <v>239</v>
      </c>
      <c r="C834">
        <v>3</v>
      </c>
      <c r="D834">
        <v>23</v>
      </c>
      <c r="E834" t="str">
        <f t="shared" si="12"/>
        <v>23#Lubomír Kloupar</v>
      </c>
    </row>
    <row r="835" spans="1:5" x14ac:dyDescent="0.45">
      <c r="A835">
        <v>6779</v>
      </c>
      <c r="B835" t="s">
        <v>239</v>
      </c>
      <c r="C835">
        <v>10</v>
      </c>
      <c r="D835">
        <v>24</v>
      </c>
      <c r="E835" t="str">
        <f t="shared" ref="E835:E898" si="13">CONCATENATE(D835,"#",B835)</f>
        <v>24#Lubomír Kloupar</v>
      </c>
    </row>
    <row r="836" spans="1:5" x14ac:dyDescent="0.45">
      <c r="A836">
        <v>4484</v>
      </c>
      <c r="B836" t="s">
        <v>126</v>
      </c>
      <c r="C836">
        <v>8</v>
      </c>
      <c r="D836">
        <v>23</v>
      </c>
      <c r="E836" t="str">
        <f t="shared" si="13"/>
        <v>23#Vondra Martin</v>
      </c>
    </row>
    <row r="837" spans="1:5" x14ac:dyDescent="0.45">
      <c r="A837">
        <v>4484</v>
      </c>
      <c r="B837" t="s">
        <v>126</v>
      </c>
      <c r="C837">
        <v>11</v>
      </c>
      <c r="D837">
        <v>24</v>
      </c>
      <c r="E837" t="str">
        <f t="shared" si="13"/>
        <v>24#Vondra Martin</v>
      </c>
    </row>
    <row r="838" spans="1:5" x14ac:dyDescent="0.45">
      <c r="A838">
        <v>4025</v>
      </c>
      <c r="B838" t="s">
        <v>240</v>
      </c>
      <c r="C838">
        <v>11</v>
      </c>
      <c r="D838">
        <v>23</v>
      </c>
      <c r="E838" t="str">
        <f t="shared" si="13"/>
        <v>23#Stanislav Vacek</v>
      </c>
    </row>
    <row r="839" spans="1:5" x14ac:dyDescent="0.45">
      <c r="A839">
        <v>4025</v>
      </c>
      <c r="B839" t="s">
        <v>240</v>
      </c>
      <c r="C839">
        <v>9</v>
      </c>
      <c r="D839">
        <v>24</v>
      </c>
      <c r="E839" t="str">
        <f t="shared" si="13"/>
        <v>24#Stanislav Vacek</v>
      </c>
    </row>
    <row r="840" spans="1:5" x14ac:dyDescent="0.45">
      <c r="A840">
        <v>1878</v>
      </c>
      <c r="B840" t="s">
        <v>241</v>
      </c>
      <c r="C840">
        <v>10</v>
      </c>
      <c r="D840">
        <v>23</v>
      </c>
      <c r="E840" t="str">
        <f t="shared" si="13"/>
        <v>23#František Hudeček</v>
      </c>
    </row>
    <row r="841" spans="1:5" x14ac:dyDescent="0.45">
      <c r="A841">
        <v>1878</v>
      </c>
      <c r="B841" t="s">
        <v>241</v>
      </c>
      <c r="C841">
        <v>10</v>
      </c>
      <c r="D841">
        <v>24</v>
      </c>
      <c r="E841" t="str">
        <f t="shared" si="13"/>
        <v>24#František Hudeček</v>
      </c>
    </row>
    <row r="842" spans="1:5" x14ac:dyDescent="0.45">
      <c r="A842">
        <v>3379</v>
      </c>
      <c r="B842" t="s">
        <v>10</v>
      </c>
      <c r="C842">
        <v>2</v>
      </c>
      <c r="D842">
        <v>11</v>
      </c>
      <c r="E842" t="str">
        <f t="shared" si="13"/>
        <v>11#Kameník Jaroslav</v>
      </c>
    </row>
    <row r="843" spans="1:5" x14ac:dyDescent="0.45">
      <c r="A843">
        <v>3379</v>
      </c>
      <c r="B843" t="s">
        <v>10</v>
      </c>
      <c r="C843">
        <v>1</v>
      </c>
      <c r="D843">
        <v>12</v>
      </c>
      <c r="E843" t="str">
        <f t="shared" si="13"/>
        <v>12#Kameník Jaroslav</v>
      </c>
    </row>
    <row r="844" spans="1:5" x14ac:dyDescent="0.45">
      <c r="A844">
        <v>4109</v>
      </c>
      <c r="B844" t="s">
        <v>103</v>
      </c>
      <c r="C844">
        <v>2</v>
      </c>
      <c r="D844">
        <v>11</v>
      </c>
      <c r="E844" t="str">
        <f t="shared" si="13"/>
        <v>11#Rajdl Jaroslav</v>
      </c>
    </row>
    <row r="845" spans="1:5" x14ac:dyDescent="0.45">
      <c r="A845">
        <v>4109</v>
      </c>
      <c r="B845" t="s">
        <v>103</v>
      </c>
      <c r="C845">
        <v>2</v>
      </c>
      <c r="D845">
        <v>12</v>
      </c>
      <c r="E845" t="str">
        <f t="shared" si="13"/>
        <v>12#Rajdl Jaroslav</v>
      </c>
    </row>
    <row r="846" spans="1:5" x14ac:dyDescent="0.45">
      <c r="A846">
        <v>4332</v>
      </c>
      <c r="B846" t="s">
        <v>151</v>
      </c>
      <c r="C846">
        <v>3</v>
      </c>
      <c r="D846">
        <v>11</v>
      </c>
      <c r="E846" t="str">
        <f t="shared" si="13"/>
        <v>11#Stárek Jan</v>
      </c>
    </row>
    <row r="847" spans="1:5" x14ac:dyDescent="0.45">
      <c r="A847">
        <v>4332</v>
      </c>
      <c r="B847" t="s">
        <v>151</v>
      </c>
      <c r="C847">
        <v>1</v>
      </c>
      <c r="D847">
        <v>12</v>
      </c>
      <c r="E847" t="str">
        <f t="shared" si="13"/>
        <v>12#Stárek Jan</v>
      </c>
    </row>
    <row r="848" spans="1:5" x14ac:dyDescent="0.45">
      <c r="A848">
        <v>6641</v>
      </c>
      <c r="B848" t="s">
        <v>216</v>
      </c>
      <c r="C848">
        <v>2</v>
      </c>
      <c r="D848">
        <v>11</v>
      </c>
      <c r="E848" t="str">
        <f t="shared" si="13"/>
        <v>11#Jirsa Jiří</v>
      </c>
    </row>
    <row r="849" spans="1:5" x14ac:dyDescent="0.45">
      <c r="A849">
        <v>6641</v>
      </c>
      <c r="B849" t="s">
        <v>216</v>
      </c>
      <c r="C849">
        <v>3</v>
      </c>
      <c r="D849">
        <v>12</v>
      </c>
      <c r="E849" t="str">
        <f t="shared" si="13"/>
        <v>12#Jirsa Jiří</v>
      </c>
    </row>
    <row r="850" spans="1:5" x14ac:dyDescent="0.45">
      <c r="A850">
        <v>6210</v>
      </c>
      <c r="B850" t="s">
        <v>186</v>
      </c>
      <c r="C850">
        <v>4</v>
      </c>
      <c r="D850">
        <v>11</v>
      </c>
      <c r="E850" t="str">
        <f t="shared" si="13"/>
        <v>11#Vojta Jan</v>
      </c>
    </row>
    <row r="851" spans="1:5" x14ac:dyDescent="0.45">
      <c r="A851">
        <v>6210</v>
      </c>
      <c r="B851" t="s">
        <v>186</v>
      </c>
      <c r="C851">
        <v>1</v>
      </c>
      <c r="D851">
        <v>12</v>
      </c>
      <c r="E851" t="str">
        <f t="shared" si="13"/>
        <v>12#Vojta Jan</v>
      </c>
    </row>
    <row r="852" spans="1:5" x14ac:dyDescent="0.45">
      <c r="A852">
        <v>3052</v>
      </c>
      <c r="B852" t="s">
        <v>25</v>
      </c>
      <c r="C852">
        <v>1</v>
      </c>
      <c r="D852">
        <v>11</v>
      </c>
      <c r="E852" t="str">
        <f t="shared" si="13"/>
        <v>11#Černý Radek</v>
      </c>
    </row>
    <row r="853" spans="1:5" x14ac:dyDescent="0.45">
      <c r="A853">
        <v>3052</v>
      </c>
      <c r="B853" t="s">
        <v>25</v>
      </c>
      <c r="C853">
        <v>4</v>
      </c>
      <c r="D853">
        <v>12</v>
      </c>
      <c r="E853" t="str">
        <f t="shared" si="13"/>
        <v>12#Černý Radek</v>
      </c>
    </row>
    <row r="854" spans="1:5" x14ac:dyDescent="0.45">
      <c r="A854">
        <v>3715</v>
      </c>
      <c r="B854" t="s">
        <v>82</v>
      </c>
      <c r="C854">
        <v>1</v>
      </c>
      <c r="D854">
        <v>11</v>
      </c>
      <c r="E854" t="str">
        <f t="shared" si="13"/>
        <v>11#Kortiš Ladislav</v>
      </c>
    </row>
    <row r="855" spans="1:5" x14ac:dyDescent="0.45">
      <c r="A855">
        <v>3715</v>
      </c>
      <c r="B855" t="s">
        <v>82</v>
      </c>
      <c r="C855">
        <v>5</v>
      </c>
      <c r="D855">
        <v>12</v>
      </c>
      <c r="E855" t="str">
        <f t="shared" si="13"/>
        <v>12#Kortiš Ladislav</v>
      </c>
    </row>
    <row r="856" spans="1:5" x14ac:dyDescent="0.45">
      <c r="A856">
        <v>4073</v>
      </c>
      <c r="B856" t="s">
        <v>12</v>
      </c>
      <c r="C856">
        <v>2</v>
      </c>
      <c r="D856">
        <v>11</v>
      </c>
      <c r="E856" t="str">
        <f t="shared" si="13"/>
        <v>11#Velebný Pavel</v>
      </c>
    </row>
    <row r="857" spans="1:5" x14ac:dyDescent="0.45">
      <c r="A857">
        <v>4073</v>
      </c>
      <c r="B857" t="s">
        <v>12</v>
      </c>
      <c r="C857">
        <v>4</v>
      </c>
      <c r="D857">
        <v>12</v>
      </c>
      <c r="E857" t="str">
        <f t="shared" si="13"/>
        <v>12#Velebný Pavel</v>
      </c>
    </row>
    <row r="858" spans="1:5" x14ac:dyDescent="0.45">
      <c r="A858">
        <v>2299</v>
      </c>
      <c r="B858" t="s">
        <v>20</v>
      </c>
      <c r="C858">
        <v>4</v>
      </c>
      <c r="D858">
        <v>11</v>
      </c>
      <c r="E858" t="str">
        <f t="shared" si="13"/>
        <v>11#Štěpnička Radek</v>
      </c>
    </row>
    <row r="859" spans="1:5" x14ac:dyDescent="0.45">
      <c r="A859">
        <v>2299</v>
      </c>
      <c r="B859" t="s">
        <v>20</v>
      </c>
      <c r="C859">
        <v>2</v>
      </c>
      <c r="D859">
        <v>12</v>
      </c>
      <c r="E859" t="str">
        <f t="shared" si="13"/>
        <v>12#Štěpnička Radek</v>
      </c>
    </row>
    <row r="860" spans="1:5" x14ac:dyDescent="0.45">
      <c r="A860">
        <v>5939</v>
      </c>
      <c r="B860" t="s">
        <v>161</v>
      </c>
      <c r="C860">
        <v>1</v>
      </c>
      <c r="D860">
        <v>11</v>
      </c>
      <c r="E860" t="str">
        <f t="shared" si="13"/>
        <v>11#Vosáhlo Pavel</v>
      </c>
    </row>
    <row r="861" spans="1:5" x14ac:dyDescent="0.45">
      <c r="A861">
        <v>5939</v>
      </c>
      <c r="B861" t="s">
        <v>161</v>
      </c>
      <c r="C861">
        <v>5</v>
      </c>
      <c r="D861">
        <v>12</v>
      </c>
      <c r="E861" t="str">
        <f t="shared" si="13"/>
        <v>12#Vosáhlo Pavel</v>
      </c>
    </row>
    <row r="862" spans="1:5" x14ac:dyDescent="0.45">
      <c r="A862">
        <v>2612</v>
      </c>
      <c r="B862" t="s">
        <v>172</v>
      </c>
      <c r="C862">
        <v>1</v>
      </c>
      <c r="D862">
        <v>11</v>
      </c>
      <c r="E862" t="str">
        <f t="shared" si="13"/>
        <v>11#Halíř Lukáš</v>
      </c>
    </row>
    <row r="863" spans="1:5" x14ac:dyDescent="0.45">
      <c r="A863">
        <v>2612</v>
      </c>
      <c r="B863" t="s">
        <v>172</v>
      </c>
      <c r="C863">
        <v>6</v>
      </c>
      <c r="D863">
        <v>12</v>
      </c>
      <c r="E863" t="str">
        <f t="shared" si="13"/>
        <v>12#Halíř Lukáš</v>
      </c>
    </row>
    <row r="864" spans="1:5" x14ac:dyDescent="0.45">
      <c r="A864">
        <v>3899</v>
      </c>
      <c r="B864" t="s">
        <v>118</v>
      </c>
      <c r="C864">
        <v>3</v>
      </c>
      <c r="D864">
        <v>11</v>
      </c>
      <c r="E864" t="str">
        <f t="shared" si="13"/>
        <v>11#Poskočil Petr</v>
      </c>
    </row>
    <row r="865" spans="1:5" x14ac:dyDescent="0.45">
      <c r="A865">
        <v>3899</v>
      </c>
      <c r="B865" t="s">
        <v>118</v>
      </c>
      <c r="C865">
        <v>4</v>
      </c>
      <c r="D865">
        <v>12</v>
      </c>
      <c r="E865" t="str">
        <f t="shared" si="13"/>
        <v>12#Poskočil Petr</v>
      </c>
    </row>
    <row r="866" spans="1:5" x14ac:dyDescent="0.45">
      <c r="A866">
        <v>1321</v>
      </c>
      <c r="B866" t="s">
        <v>21</v>
      </c>
      <c r="C866">
        <v>4</v>
      </c>
      <c r="D866">
        <v>11</v>
      </c>
      <c r="E866" t="str">
        <f t="shared" si="13"/>
        <v>11#Srb Roman</v>
      </c>
    </row>
    <row r="867" spans="1:5" x14ac:dyDescent="0.45">
      <c r="A867">
        <v>1321</v>
      </c>
      <c r="B867" t="s">
        <v>21</v>
      </c>
      <c r="C867">
        <v>3</v>
      </c>
      <c r="D867">
        <v>12</v>
      </c>
      <c r="E867" t="str">
        <f t="shared" si="13"/>
        <v>12#Srb Roman</v>
      </c>
    </row>
    <row r="868" spans="1:5" x14ac:dyDescent="0.45">
      <c r="A868">
        <v>3055</v>
      </c>
      <c r="B868" t="s">
        <v>37</v>
      </c>
      <c r="C868">
        <v>5</v>
      </c>
      <c r="D868">
        <v>11</v>
      </c>
      <c r="E868" t="str">
        <f t="shared" si="13"/>
        <v>11#Oliva Vladimír</v>
      </c>
    </row>
    <row r="869" spans="1:5" x14ac:dyDescent="0.45">
      <c r="A869">
        <v>3055</v>
      </c>
      <c r="B869" t="s">
        <v>37</v>
      </c>
      <c r="C869">
        <v>2</v>
      </c>
      <c r="D869">
        <v>12</v>
      </c>
      <c r="E869" t="str">
        <f t="shared" si="13"/>
        <v>12#Oliva Vladimír</v>
      </c>
    </row>
    <row r="870" spans="1:5" x14ac:dyDescent="0.45">
      <c r="A870">
        <v>5356</v>
      </c>
      <c r="B870" t="s">
        <v>209</v>
      </c>
      <c r="C870">
        <v>2</v>
      </c>
      <c r="D870">
        <v>11</v>
      </c>
      <c r="E870" t="str">
        <f t="shared" si="13"/>
        <v>11#Černý Tomáš st.</v>
      </c>
    </row>
    <row r="871" spans="1:5" x14ac:dyDescent="0.45">
      <c r="A871">
        <v>5356</v>
      </c>
      <c r="B871" t="s">
        <v>209</v>
      </c>
      <c r="C871">
        <v>5</v>
      </c>
      <c r="D871">
        <v>12</v>
      </c>
      <c r="E871" t="str">
        <f t="shared" si="13"/>
        <v>12#Černý Tomáš st.</v>
      </c>
    </row>
    <row r="872" spans="1:5" x14ac:dyDescent="0.45">
      <c r="A872">
        <v>3558</v>
      </c>
      <c r="B872" t="s">
        <v>32</v>
      </c>
      <c r="C872">
        <v>6</v>
      </c>
      <c r="D872">
        <v>11</v>
      </c>
      <c r="E872" t="str">
        <f t="shared" si="13"/>
        <v>11#Reichert Petr</v>
      </c>
    </row>
    <row r="873" spans="1:5" x14ac:dyDescent="0.45">
      <c r="A873">
        <v>3558</v>
      </c>
      <c r="B873" t="s">
        <v>32</v>
      </c>
      <c r="C873">
        <v>1</v>
      </c>
      <c r="D873">
        <v>12</v>
      </c>
      <c r="E873" t="str">
        <f t="shared" si="13"/>
        <v>12#Reichert Petr</v>
      </c>
    </row>
    <row r="874" spans="1:5" x14ac:dyDescent="0.45">
      <c r="A874">
        <v>3751</v>
      </c>
      <c r="B874" t="s">
        <v>85</v>
      </c>
      <c r="C874">
        <v>1</v>
      </c>
      <c r="D874">
        <v>11</v>
      </c>
      <c r="E874" t="str">
        <f t="shared" si="13"/>
        <v>11#Viktorin Tomáš</v>
      </c>
    </row>
    <row r="875" spans="1:5" x14ac:dyDescent="0.45">
      <c r="A875">
        <v>3751</v>
      </c>
      <c r="B875" t="s">
        <v>85</v>
      </c>
      <c r="C875">
        <v>6</v>
      </c>
      <c r="D875">
        <v>12</v>
      </c>
      <c r="E875" t="str">
        <f t="shared" si="13"/>
        <v>12#Viktorin Tomáš</v>
      </c>
    </row>
    <row r="876" spans="1:5" x14ac:dyDescent="0.45">
      <c r="A876">
        <v>6932</v>
      </c>
      <c r="B876" t="s">
        <v>249</v>
      </c>
      <c r="C876">
        <v>2.5</v>
      </c>
      <c r="D876">
        <v>11</v>
      </c>
      <c r="E876" t="str">
        <f t="shared" si="13"/>
        <v>11#Řípa Aleš</v>
      </c>
    </row>
    <row r="877" spans="1:5" x14ac:dyDescent="0.45">
      <c r="A877">
        <v>6932</v>
      </c>
      <c r="B877" t="s">
        <v>249</v>
      </c>
      <c r="C877">
        <v>5</v>
      </c>
      <c r="D877">
        <v>12</v>
      </c>
      <c r="E877" t="str">
        <f t="shared" si="13"/>
        <v>12#Řípa Aleš</v>
      </c>
    </row>
    <row r="878" spans="1:5" x14ac:dyDescent="0.45">
      <c r="A878">
        <v>3333</v>
      </c>
      <c r="B878" t="s">
        <v>40</v>
      </c>
      <c r="C878">
        <v>6</v>
      </c>
      <c r="D878">
        <v>11</v>
      </c>
      <c r="E878" t="str">
        <f t="shared" si="13"/>
        <v>11#Novák Zdeněk</v>
      </c>
    </row>
    <row r="879" spans="1:5" x14ac:dyDescent="0.45">
      <c r="A879">
        <v>3333</v>
      </c>
      <c r="B879" t="s">
        <v>40</v>
      </c>
      <c r="C879">
        <v>2</v>
      </c>
      <c r="D879">
        <v>12</v>
      </c>
      <c r="E879" t="str">
        <f t="shared" si="13"/>
        <v>12#Novák Zdeněk</v>
      </c>
    </row>
    <row r="880" spans="1:5" x14ac:dyDescent="0.45">
      <c r="A880">
        <v>4303</v>
      </c>
      <c r="B880" t="s">
        <v>145</v>
      </c>
      <c r="C880">
        <v>2</v>
      </c>
      <c r="D880">
        <v>11</v>
      </c>
      <c r="E880" t="str">
        <f t="shared" si="13"/>
        <v>11#Polívka Stanislav</v>
      </c>
    </row>
    <row r="881" spans="1:5" x14ac:dyDescent="0.45">
      <c r="A881">
        <v>4303</v>
      </c>
      <c r="B881" t="s">
        <v>145</v>
      </c>
      <c r="C881">
        <v>6</v>
      </c>
      <c r="D881">
        <v>12</v>
      </c>
      <c r="E881" t="str">
        <f t="shared" si="13"/>
        <v>12#Polívka Stanislav</v>
      </c>
    </row>
    <row r="882" spans="1:5" x14ac:dyDescent="0.45">
      <c r="A882">
        <v>3409</v>
      </c>
      <c r="B882" t="s">
        <v>31</v>
      </c>
      <c r="C882">
        <v>5</v>
      </c>
      <c r="D882">
        <v>11</v>
      </c>
      <c r="E882" t="str">
        <f t="shared" si="13"/>
        <v>11#Buriánek Jaroslav</v>
      </c>
    </row>
    <row r="883" spans="1:5" x14ac:dyDescent="0.45">
      <c r="A883">
        <v>3409</v>
      </c>
      <c r="B883" t="s">
        <v>31</v>
      </c>
      <c r="C883">
        <v>3</v>
      </c>
      <c r="D883">
        <v>12</v>
      </c>
      <c r="E883" t="str">
        <f t="shared" si="13"/>
        <v>12#Buriánek Jaroslav</v>
      </c>
    </row>
    <row r="884" spans="1:5" x14ac:dyDescent="0.45">
      <c r="A884">
        <v>3834</v>
      </c>
      <c r="B884" t="s">
        <v>153</v>
      </c>
      <c r="C884">
        <v>6</v>
      </c>
      <c r="D884">
        <v>11</v>
      </c>
      <c r="E884" t="str">
        <f t="shared" si="13"/>
        <v>11#Koucký Miloslav</v>
      </c>
    </row>
    <row r="885" spans="1:5" x14ac:dyDescent="0.45">
      <c r="A885">
        <v>3834</v>
      </c>
      <c r="B885" t="s">
        <v>153</v>
      </c>
      <c r="C885">
        <v>2</v>
      </c>
      <c r="D885">
        <v>12</v>
      </c>
      <c r="E885" t="str">
        <f t="shared" si="13"/>
        <v>12#Koucký Miloslav</v>
      </c>
    </row>
    <row r="886" spans="1:5" x14ac:dyDescent="0.45">
      <c r="A886">
        <v>3706</v>
      </c>
      <c r="B886" t="s">
        <v>83</v>
      </c>
      <c r="C886">
        <v>1</v>
      </c>
      <c r="D886">
        <v>11</v>
      </c>
      <c r="E886" t="str">
        <f t="shared" si="13"/>
        <v>11#Komora Martin</v>
      </c>
    </row>
    <row r="887" spans="1:5" x14ac:dyDescent="0.45">
      <c r="A887">
        <v>3706</v>
      </c>
      <c r="B887" t="s">
        <v>83</v>
      </c>
      <c r="C887">
        <v>7</v>
      </c>
      <c r="D887">
        <v>12</v>
      </c>
      <c r="E887" t="str">
        <f t="shared" si="13"/>
        <v>12#Komora Martin</v>
      </c>
    </row>
    <row r="888" spans="1:5" x14ac:dyDescent="0.45">
      <c r="A888">
        <v>2855</v>
      </c>
      <c r="B888" t="s">
        <v>42</v>
      </c>
      <c r="C888">
        <v>1</v>
      </c>
      <c r="D888">
        <v>11</v>
      </c>
      <c r="E888" t="str">
        <f t="shared" si="13"/>
        <v>11#Sigmund David</v>
      </c>
    </row>
    <row r="889" spans="1:5" x14ac:dyDescent="0.45">
      <c r="A889">
        <v>2855</v>
      </c>
      <c r="B889" t="s">
        <v>42</v>
      </c>
      <c r="C889">
        <v>7</v>
      </c>
      <c r="D889">
        <v>12</v>
      </c>
      <c r="E889" t="str">
        <f t="shared" si="13"/>
        <v>12#Sigmund David</v>
      </c>
    </row>
    <row r="890" spans="1:5" x14ac:dyDescent="0.45">
      <c r="A890">
        <v>4103</v>
      </c>
      <c r="B890" t="s">
        <v>90</v>
      </c>
      <c r="C890">
        <v>3</v>
      </c>
      <c r="D890">
        <v>11</v>
      </c>
      <c r="E890" t="str">
        <f t="shared" si="13"/>
        <v>11#Vydra Filip</v>
      </c>
    </row>
    <row r="891" spans="1:5" x14ac:dyDescent="0.45">
      <c r="A891">
        <v>4103</v>
      </c>
      <c r="B891" t="s">
        <v>90</v>
      </c>
      <c r="C891">
        <v>6</v>
      </c>
      <c r="D891">
        <v>12</v>
      </c>
      <c r="E891" t="str">
        <f t="shared" si="13"/>
        <v>12#Vydra Filip</v>
      </c>
    </row>
    <row r="892" spans="1:5" x14ac:dyDescent="0.45">
      <c r="A892">
        <v>2588</v>
      </c>
      <c r="B892" t="s">
        <v>23</v>
      </c>
      <c r="C892">
        <v>3</v>
      </c>
      <c r="D892">
        <v>11</v>
      </c>
      <c r="E892" t="str">
        <f t="shared" si="13"/>
        <v>11#Ludvík Jiří</v>
      </c>
    </row>
    <row r="893" spans="1:5" x14ac:dyDescent="0.45">
      <c r="A893">
        <v>2588</v>
      </c>
      <c r="B893" t="s">
        <v>23</v>
      </c>
      <c r="C893">
        <v>6</v>
      </c>
      <c r="D893">
        <v>12</v>
      </c>
      <c r="E893" t="str">
        <f t="shared" si="13"/>
        <v>12#Ludvík Jiří</v>
      </c>
    </row>
    <row r="894" spans="1:5" x14ac:dyDescent="0.45">
      <c r="A894">
        <v>4076</v>
      </c>
      <c r="B894" t="s">
        <v>147</v>
      </c>
      <c r="C894">
        <v>4</v>
      </c>
      <c r="D894">
        <v>11</v>
      </c>
      <c r="E894" t="str">
        <f t="shared" si="13"/>
        <v>11#Řezáč Jan ml.</v>
      </c>
    </row>
    <row r="895" spans="1:5" x14ac:dyDescent="0.45">
      <c r="A895">
        <v>4076</v>
      </c>
      <c r="B895" t="s">
        <v>147</v>
      </c>
      <c r="C895">
        <v>5</v>
      </c>
      <c r="D895">
        <v>12</v>
      </c>
      <c r="E895" t="str">
        <f t="shared" si="13"/>
        <v>12#Řezáč Jan ml.</v>
      </c>
    </row>
    <row r="896" spans="1:5" x14ac:dyDescent="0.45">
      <c r="A896">
        <v>3885</v>
      </c>
      <c r="B896" t="s">
        <v>89</v>
      </c>
      <c r="C896">
        <v>4</v>
      </c>
      <c r="D896">
        <v>11</v>
      </c>
      <c r="E896" t="str">
        <f t="shared" si="13"/>
        <v>11#Zeman Tomáš</v>
      </c>
    </row>
    <row r="897" spans="1:5" x14ac:dyDescent="0.45">
      <c r="A897">
        <v>3885</v>
      </c>
      <c r="B897" t="s">
        <v>89</v>
      </c>
      <c r="C897">
        <v>5</v>
      </c>
      <c r="D897">
        <v>12</v>
      </c>
      <c r="E897" t="str">
        <f t="shared" si="13"/>
        <v>12#Zeman Tomáš</v>
      </c>
    </row>
    <row r="898" spans="1:5" x14ac:dyDescent="0.45">
      <c r="A898">
        <v>4300</v>
      </c>
      <c r="B898" t="s">
        <v>160</v>
      </c>
      <c r="C898">
        <v>6</v>
      </c>
      <c r="D898">
        <v>11</v>
      </c>
      <c r="E898" t="str">
        <f t="shared" si="13"/>
        <v>11#Hejda Richard</v>
      </c>
    </row>
    <row r="899" spans="1:5" x14ac:dyDescent="0.45">
      <c r="A899">
        <v>4300</v>
      </c>
      <c r="B899" t="s">
        <v>160</v>
      </c>
      <c r="C899">
        <v>3</v>
      </c>
      <c r="D899">
        <v>12</v>
      </c>
      <c r="E899" t="str">
        <f t="shared" ref="E899:E962" si="14">CONCATENATE(D899,"#",B899)</f>
        <v>12#Hejda Richard</v>
      </c>
    </row>
    <row r="900" spans="1:5" x14ac:dyDescent="0.45">
      <c r="A900">
        <v>3950</v>
      </c>
      <c r="B900" t="s">
        <v>162</v>
      </c>
      <c r="C900">
        <v>3</v>
      </c>
      <c r="D900">
        <v>11</v>
      </c>
      <c r="E900" t="str">
        <f t="shared" si="14"/>
        <v>11#Mareček Stanislav</v>
      </c>
    </row>
    <row r="901" spans="1:5" x14ac:dyDescent="0.45">
      <c r="A901">
        <v>3950</v>
      </c>
      <c r="B901" t="s">
        <v>162</v>
      </c>
      <c r="C901">
        <v>6</v>
      </c>
      <c r="D901">
        <v>12</v>
      </c>
      <c r="E901" t="str">
        <f t="shared" si="14"/>
        <v>12#Mareček Stanislav</v>
      </c>
    </row>
    <row r="902" spans="1:5" x14ac:dyDescent="0.45">
      <c r="A902">
        <v>5290</v>
      </c>
      <c r="B902" t="s">
        <v>176</v>
      </c>
      <c r="C902">
        <v>7</v>
      </c>
      <c r="D902">
        <v>11</v>
      </c>
      <c r="E902" t="str">
        <f t="shared" si="14"/>
        <v>11#Vančata Vladimír</v>
      </c>
    </row>
    <row r="903" spans="1:5" x14ac:dyDescent="0.45">
      <c r="A903">
        <v>5290</v>
      </c>
      <c r="B903" t="s">
        <v>176</v>
      </c>
      <c r="C903">
        <v>3</v>
      </c>
      <c r="D903">
        <v>12</v>
      </c>
      <c r="E903" t="str">
        <f t="shared" si="14"/>
        <v>12#Vančata Vladimír</v>
      </c>
    </row>
    <row r="904" spans="1:5" x14ac:dyDescent="0.45">
      <c r="A904">
        <v>5186</v>
      </c>
      <c r="B904" t="s">
        <v>182</v>
      </c>
      <c r="C904">
        <v>8</v>
      </c>
      <c r="D904">
        <v>11</v>
      </c>
      <c r="E904" t="str">
        <f t="shared" si="14"/>
        <v>11#Svoboda Jiří</v>
      </c>
    </row>
    <row r="905" spans="1:5" x14ac:dyDescent="0.45">
      <c r="A905">
        <v>5186</v>
      </c>
      <c r="B905" t="s">
        <v>182</v>
      </c>
      <c r="C905">
        <v>2</v>
      </c>
      <c r="D905">
        <v>12</v>
      </c>
      <c r="E905" t="str">
        <f t="shared" si="14"/>
        <v>12#Svoboda Jiří</v>
      </c>
    </row>
    <row r="906" spans="1:5" x14ac:dyDescent="0.45">
      <c r="A906">
        <v>5165</v>
      </c>
      <c r="B906" t="s">
        <v>195</v>
      </c>
      <c r="C906">
        <v>2</v>
      </c>
      <c r="D906">
        <v>11</v>
      </c>
      <c r="E906" t="str">
        <f t="shared" si="14"/>
        <v>11#Paulovič Marek</v>
      </c>
    </row>
    <row r="907" spans="1:5" x14ac:dyDescent="0.45">
      <c r="A907">
        <v>5165</v>
      </c>
      <c r="B907" t="s">
        <v>195</v>
      </c>
      <c r="C907">
        <v>8</v>
      </c>
      <c r="D907">
        <v>12</v>
      </c>
      <c r="E907" t="str">
        <f t="shared" si="14"/>
        <v>12#Paulovič Marek</v>
      </c>
    </row>
    <row r="908" spans="1:5" x14ac:dyDescent="0.45">
      <c r="A908">
        <v>1086</v>
      </c>
      <c r="B908" t="s">
        <v>29</v>
      </c>
      <c r="C908">
        <v>7</v>
      </c>
      <c r="D908">
        <v>11</v>
      </c>
      <c r="E908" t="str">
        <f t="shared" si="14"/>
        <v>11#Kuchař Petr</v>
      </c>
    </row>
    <row r="909" spans="1:5" x14ac:dyDescent="0.45">
      <c r="A909">
        <v>1086</v>
      </c>
      <c r="B909" t="s">
        <v>29</v>
      </c>
      <c r="C909">
        <v>3</v>
      </c>
      <c r="D909">
        <v>12</v>
      </c>
      <c r="E909" t="str">
        <f t="shared" si="14"/>
        <v>12#Kuchař Petr</v>
      </c>
    </row>
    <row r="910" spans="1:5" x14ac:dyDescent="0.45">
      <c r="A910">
        <v>5775</v>
      </c>
      <c r="B910" t="s">
        <v>193</v>
      </c>
      <c r="C910">
        <v>10</v>
      </c>
      <c r="D910">
        <v>11</v>
      </c>
      <c r="E910" t="str">
        <f t="shared" si="14"/>
        <v>11#Nimko Maryan</v>
      </c>
    </row>
    <row r="911" spans="1:5" x14ac:dyDescent="0.45">
      <c r="A911">
        <v>5775</v>
      </c>
      <c r="B911" t="s">
        <v>193</v>
      </c>
      <c r="C911">
        <v>1</v>
      </c>
      <c r="D911">
        <v>12</v>
      </c>
      <c r="E911" t="str">
        <f t="shared" si="14"/>
        <v>12#Nimko Maryan</v>
      </c>
    </row>
    <row r="912" spans="1:5" x14ac:dyDescent="0.45">
      <c r="A912">
        <v>2355</v>
      </c>
      <c r="B912" t="s">
        <v>4</v>
      </c>
      <c r="C912">
        <v>1</v>
      </c>
      <c r="D912">
        <v>11</v>
      </c>
      <c r="E912" t="str">
        <f t="shared" si="14"/>
        <v>11#Nerad Rostislav</v>
      </c>
    </row>
    <row r="913" spans="1:5" x14ac:dyDescent="0.45">
      <c r="A913">
        <v>2355</v>
      </c>
      <c r="B913" t="s">
        <v>4</v>
      </c>
      <c r="C913">
        <v>10</v>
      </c>
      <c r="D913">
        <v>12</v>
      </c>
      <c r="E913" t="str">
        <f t="shared" si="14"/>
        <v>12#Nerad Rostislav</v>
      </c>
    </row>
    <row r="914" spans="1:5" x14ac:dyDescent="0.45">
      <c r="A914">
        <v>2298</v>
      </c>
      <c r="B914" t="s">
        <v>144</v>
      </c>
      <c r="C914">
        <v>4</v>
      </c>
      <c r="D914">
        <v>11</v>
      </c>
      <c r="E914" t="str">
        <f t="shared" si="14"/>
        <v>11#Štěpnička Milan</v>
      </c>
    </row>
    <row r="915" spans="1:5" x14ac:dyDescent="0.45">
      <c r="A915">
        <v>2298</v>
      </c>
      <c r="B915" t="s">
        <v>144</v>
      </c>
      <c r="C915">
        <v>8</v>
      </c>
      <c r="D915">
        <v>12</v>
      </c>
      <c r="E915" t="str">
        <f t="shared" si="14"/>
        <v>12#Štěpnička Milan</v>
      </c>
    </row>
    <row r="916" spans="1:5" x14ac:dyDescent="0.45">
      <c r="A916">
        <v>4324</v>
      </c>
      <c r="B916" t="s">
        <v>106</v>
      </c>
      <c r="C916">
        <v>11</v>
      </c>
      <c r="D916">
        <v>11</v>
      </c>
      <c r="E916" t="str">
        <f t="shared" si="14"/>
        <v>11#Špánek Milan</v>
      </c>
    </row>
    <row r="917" spans="1:5" x14ac:dyDescent="0.45">
      <c r="A917">
        <v>4324</v>
      </c>
      <c r="B917" t="s">
        <v>106</v>
      </c>
      <c r="C917">
        <v>1</v>
      </c>
      <c r="D917">
        <v>12</v>
      </c>
      <c r="E917" t="str">
        <f t="shared" si="14"/>
        <v>12#Špánek Milan</v>
      </c>
    </row>
    <row r="918" spans="1:5" x14ac:dyDescent="0.45">
      <c r="A918">
        <v>3380</v>
      </c>
      <c r="B918" t="s">
        <v>171</v>
      </c>
      <c r="C918">
        <v>5</v>
      </c>
      <c r="D918">
        <v>11</v>
      </c>
      <c r="E918" t="str">
        <f t="shared" si="14"/>
        <v>11#Šetina Michal</v>
      </c>
    </row>
    <row r="919" spans="1:5" x14ac:dyDescent="0.45">
      <c r="A919">
        <v>3380</v>
      </c>
      <c r="B919" t="s">
        <v>171</v>
      </c>
      <c r="C919">
        <v>7</v>
      </c>
      <c r="D919">
        <v>12</v>
      </c>
      <c r="E919" t="str">
        <f t="shared" si="14"/>
        <v>12#Šetina Michal</v>
      </c>
    </row>
    <row r="920" spans="1:5" x14ac:dyDescent="0.45">
      <c r="A920">
        <v>6110</v>
      </c>
      <c r="B920" t="s">
        <v>205</v>
      </c>
      <c r="C920">
        <v>3</v>
      </c>
      <c r="D920">
        <v>11</v>
      </c>
      <c r="E920" t="str">
        <f t="shared" si="14"/>
        <v>11#Němec Jan</v>
      </c>
    </row>
    <row r="921" spans="1:5" x14ac:dyDescent="0.45">
      <c r="A921">
        <v>6110</v>
      </c>
      <c r="B921" t="s">
        <v>205</v>
      </c>
      <c r="C921">
        <v>9</v>
      </c>
      <c r="D921">
        <v>12</v>
      </c>
      <c r="E921" t="str">
        <f t="shared" si="14"/>
        <v>12#Němec Jan</v>
      </c>
    </row>
    <row r="922" spans="1:5" x14ac:dyDescent="0.45">
      <c r="A922">
        <v>4737</v>
      </c>
      <c r="B922" t="s">
        <v>131</v>
      </c>
      <c r="C922">
        <v>8</v>
      </c>
      <c r="D922">
        <v>11</v>
      </c>
      <c r="E922" t="str">
        <f t="shared" si="14"/>
        <v>11#Kapusta Lukáš</v>
      </c>
    </row>
    <row r="923" spans="1:5" x14ac:dyDescent="0.45">
      <c r="A923">
        <v>4737</v>
      </c>
      <c r="B923" t="s">
        <v>131</v>
      </c>
      <c r="C923">
        <v>4</v>
      </c>
      <c r="D923">
        <v>12</v>
      </c>
      <c r="E923" t="str">
        <f t="shared" si="14"/>
        <v>12#Kapusta Lukáš</v>
      </c>
    </row>
    <row r="924" spans="1:5" x14ac:dyDescent="0.45">
      <c r="A924">
        <v>4075</v>
      </c>
      <c r="B924" t="s">
        <v>250</v>
      </c>
      <c r="C924">
        <v>5</v>
      </c>
      <c r="D924">
        <v>11</v>
      </c>
      <c r="E924" t="str">
        <f t="shared" si="14"/>
        <v>11#Řezáč Jan st.</v>
      </c>
    </row>
    <row r="925" spans="1:5" x14ac:dyDescent="0.45">
      <c r="A925">
        <v>4075</v>
      </c>
      <c r="B925" t="s">
        <v>250</v>
      </c>
      <c r="C925">
        <v>7</v>
      </c>
      <c r="D925">
        <v>12</v>
      </c>
      <c r="E925" t="str">
        <f t="shared" si="14"/>
        <v>12#Řezáč Jan st.</v>
      </c>
    </row>
    <row r="926" spans="1:5" x14ac:dyDescent="0.45">
      <c r="A926">
        <v>6780</v>
      </c>
      <c r="B926" t="s">
        <v>191</v>
      </c>
      <c r="C926">
        <v>7</v>
      </c>
      <c r="D926">
        <v>11</v>
      </c>
      <c r="E926" t="str">
        <f t="shared" si="14"/>
        <v>11#Porteš Michal</v>
      </c>
    </row>
    <row r="927" spans="1:5" x14ac:dyDescent="0.45">
      <c r="A927">
        <v>6780</v>
      </c>
      <c r="B927" t="s">
        <v>191</v>
      </c>
      <c r="C927">
        <v>5</v>
      </c>
      <c r="D927">
        <v>12</v>
      </c>
      <c r="E927" t="str">
        <f t="shared" si="14"/>
        <v>12#Porteš Michal</v>
      </c>
    </row>
    <row r="928" spans="1:5" x14ac:dyDescent="0.45">
      <c r="A928">
        <v>5791</v>
      </c>
      <c r="B928" t="s">
        <v>196</v>
      </c>
      <c r="C928">
        <v>10</v>
      </c>
      <c r="D928">
        <v>11</v>
      </c>
      <c r="E928" t="str">
        <f t="shared" si="14"/>
        <v>11#Ondráček Petr</v>
      </c>
    </row>
    <row r="929" spans="1:5" x14ac:dyDescent="0.45">
      <c r="A929">
        <v>5791</v>
      </c>
      <c r="B929" t="s">
        <v>196</v>
      </c>
      <c r="C929">
        <v>2</v>
      </c>
      <c r="D929">
        <v>12</v>
      </c>
      <c r="E929" t="str">
        <f t="shared" si="14"/>
        <v>12#Ondráček Petr</v>
      </c>
    </row>
    <row r="930" spans="1:5" x14ac:dyDescent="0.45">
      <c r="A930">
        <v>3677</v>
      </c>
      <c r="B930" t="s">
        <v>41</v>
      </c>
      <c r="C930">
        <v>6</v>
      </c>
      <c r="D930">
        <v>11</v>
      </c>
      <c r="E930" t="str">
        <f t="shared" si="14"/>
        <v>11#Peterka Jaroslav</v>
      </c>
    </row>
    <row r="931" spans="1:5" x14ac:dyDescent="0.45">
      <c r="A931">
        <v>3677</v>
      </c>
      <c r="B931" t="s">
        <v>41</v>
      </c>
      <c r="C931">
        <v>7</v>
      </c>
      <c r="D931">
        <v>12</v>
      </c>
      <c r="E931" t="str">
        <f t="shared" si="14"/>
        <v>12#Peterka Jaroslav</v>
      </c>
    </row>
    <row r="932" spans="1:5" x14ac:dyDescent="0.45">
      <c r="A932">
        <v>3042</v>
      </c>
      <c r="B932" t="s">
        <v>38</v>
      </c>
      <c r="C932">
        <v>9</v>
      </c>
      <c r="D932">
        <v>11</v>
      </c>
      <c r="E932" t="str">
        <f t="shared" si="14"/>
        <v>11#Hájek Ondřej</v>
      </c>
    </row>
    <row r="933" spans="1:5" x14ac:dyDescent="0.45">
      <c r="A933">
        <v>3042</v>
      </c>
      <c r="B933" t="s">
        <v>38</v>
      </c>
      <c r="C933">
        <v>4</v>
      </c>
      <c r="D933">
        <v>12</v>
      </c>
      <c r="E933" t="str">
        <f t="shared" si="14"/>
        <v>12#Hájek Ondřej</v>
      </c>
    </row>
    <row r="934" spans="1:5" x14ac:dyDescent="0.45">
      <c r="A934">
        <v>4173</v>
      </c>
      <c r="B934" t="s">
        <v>129</v>
      </c>
      <c r="C934">
        <v>10</v>
      </c>
      <c r="D934">
        <v>11</v>
      </c>
      <c r="E934" t="str">
        <f t="shared" si="14"/>
        <v>11#Varga Ladislav</v>
      </c>
    </row>
    <row r="935" spans="1:5" x14ac:dyDescent="0.45">
      <c r="A935">
        <v>4173</v>
      </c>
      <c r="B935" t="s">
        <v>129</v>
      </c>
      <c r="C935">
        <v>3</v>
      </c>
      <c r="D935">
        <v>12</v>
      </c>
      <c r="E935" t="str">
        <f t="shared" si="14"/>
        <v>12#Varga Ladislav</v>
      </c>
    </row>
    <row r="936" spans="1:5" x14ac:dyDescent="0.45">
      <c r="A936">
        <v>3428</v>
      </c>
      <c r="B936" t="s">
        <v>24</v>
      </c>
      <c r="C936">
        <v>4</v>
      </c>
      <c r="D936">
        <v>11</v>
      </c>
      <c r="E936" t="str">
        <f t="shared" si="14"/>
        <v>11#Kabát Petr</v>
      </c>
    </row>
    <row r="937" spans="1:5" x14ac:dyDescent="0.45">
      <c r="A937">
        <v>3428</v>
      </c>
      <c r="B937" t="s">
        <v>24</v>
      </c>
      <c r="C937">
        <v>9</v>
      </c>
      <c r="D937">
        <v>12</v>
      </c>
      <c r="E937" t="str">
        <f t="shared" si="14"/>
        <v>12#Kabát Petr</v>
      </c>
    </row>
    <row r="938" spans="1:5" x14ac:dyDescent="0.45">
      <c r="A938">
        <v>4005</v>
      </c>
      <c r="B938" t="s">
        <v>96</v>
      </c>
      <c r="C938">
        <v>11</v>
      </c>
      <c r="D938">
        <v>11</v>
      </c>
      <c r="E938" t="str">
        <f t="shared" si="14"/>
        <v>11#Radil Miroslav</v>
      </c>
    </row>
    <row r="939" spans="1:5" x14ac:dyDescent="0.45">
      <c r="A939">
        <v>4005</v>
      </c>
      <c r="B939" t="s">
        <v>96</v>
      </c>
      <c r="C939">
        <v>3</v>
      </c>
      <c r="D939">
        <v>12</v>
      </c>
      <c r="E939" t="str">
        <f t="shared" si="14"/>
        <v>12#Radil Miroslav</v>
      </c>
    </row>
    <row r="940" spans="1:5" x14ac:dyDescent="0.45">
      <c r="A940">
        <v>6411</v>
      </c>
      <c r="B940" t="s">
        <v>235</v>
      </c>
      <c r="C940">
        <v>10</v>
      </c>
      <c r="D940">
        <v>11</v>
      </c>
      <c r="E940" t="str">
        <f t="shared" si="14"/>
        <v>11#Pechalová Andrea</v>
      </c>
    </row>
    <row r="941" spans="1:5" x14ac:dyDescent="0.45">
      <c r="A941">
        <v>6411</v>
      </c>
      <c r="B941" t="s">
        <v>235</v>
      </c>
      <c r="C941">
        <v>4</v>
      </c>
      <c r="D941">
        <v>12</v>
      </c>
      <c r="E941" t="str">
        <f t="shared" si="14"/>
        <v>12#Pechalová Andrea</v>
      </c>
    </row>
    <row r="942" spans="1:5" x14ac:dyDescent="0.45">
      <c r="A942">
        <v>6931</v>
      </c>
      <c r="B942" t="s">
        <v>251</v>
      </c>
      <c r="C942">
        <v>7</v>
      </c>
      <c r="D942">
        <v>11</v>
      </c>
      <c r="E942" t="str">
        <f t="shared" si="14"/>
        <v>11#Pecka Zdeněk</v>
      </c>
    </row>
    <row r="943" spans="1:5" x14ac:dyDescent="0.45">
      <c r="A943">
        <v>6931</v>
      </c>
      <c r="B943" t="s">
        <v>251</v>
      </c>
      <c r="C943">
        <v>7</v>
      </c>
      <c r="D943">
        <v>12</v>
      </c>
      <c r="E943" t="str">
        <f t="shared" si="14"/>
        <v>12#Pecka Zdeněk</v>
      </c>
    </row>
    <row r="944" spans="1:5" x14ac:dyDescent="0.45">
      <c r="A944">
        <v>2175</v>
      </c>
      <c r="B944" t="s">
        <v>86</v>
      </c>
      <c r="C944">
        <v>10</v>
      </c>
      <c r="D944">
        <v>11</v>
      </c>
      <c r="E944" t="str">
        <f t="shared" si="14"/>
        <v>11#Štětina Petr</v>
      </c>
    </row>
    <row r="945" spans="1:5" x14ac:dyDescent="0.45">
      <c r="A945">
        <v>2175</v>
      </c>
      <c r="B945" t="s">
        <v>86</v>
      </c>
      <c r="C945">
        <v>4</v>
      </c>
      <c r="D945">
        <v>12</v>
      </c>
      <c r="E945" t="str">
        <f t="shared" si="14"/>
        <v>12#Štětina Petr</v>
      </c>
    </row>
    <row r="946" spans="1:5" x14ac:dyDescent="0.45">
      <c r="A946">
        <v>2263</v>
      </c>
      <c r="B946" t="s">
        <v>7</v>
      </c>
      <c r="C946">
        <v>13</v>
      </c>
      <c r="D946">
        <v>11</v>
      </c>
      <c r="E946" t="str">
        <f t="shared" si="14"/>
        <v>11#Kabourek Václav</v>
      </c>
    </row>
    <row r="947" spans="1:5" x14ac:dyDescent="0.45">
      <c r="A947">
        <v>2263</v>
      </c>
      <c r="B947" t="s">
        <v>7</v>
      </c>
      <c r="C947">
        <v>1</v>
      </c>
      <c r="D947">
        <v>12</v>
      </c>
      <c r="E947" t="str">
        <f t="shared" si="14"/>
        <v>12#Kabourek Václav</v>
      </c>
    </row>
    <row r="948" spans="1:5" x14ac:dyDescent="0.45">
      <c r="A948">
        <v>6774</v>
      </c>
      <c r="B948" t="s">
        <v>188</v>
      </c>
      <c r="C948">
        <v>3</v>
      </c>
      <c r="D948">
        <v>11</v>
      </c>
      <c r="E948" t="str">
        <f t="shared" si="14"/>
        <v>11#Křivánek Miroslav</v>
      </c>
    </row>
    <row r="949" spans="1:5" x14ac:dyDescent="0.45">
      <c r="A949">
        <v>6774</v>
      </c>
      <c r="B949" t="s">
        <v>188</v>
      </c>
      <c r="C949">
        <v>11</v>
      </c>
      <c r="D949">
        <v>12</v>
      </c>
      <c r="E949" t="str">
        <f t="shared" si="14"/>
        <v>12#Křivánek Miroslav</v>
      </c>
    </row>
    <row r="950" spans="1:5" x14ac:dyDescent="0.45">
      <c r="A950">
        <v>4878</v>
      </c>
      <c r="B950" t="s">
        <v>140</v>
      </c>
      <c r="C950">
        <v>9.5</v>
      </c>
      <c r="D950">
        <v>11</v>
      </c>
      <c r="E950" t="str">
        <f t="shared" si="14"/>
        <v>11#Tichý Rudolf</v>
      </c>
    </row>
    <row r="951" spans="1:5" x14ac:dyDescent="0.45">
      <c r="A951">
        <v>4878</v>
      </c>
      <c r="B951" t="s">
        <v>140</v>
      </c>
      <c r="C951">
        <v>5</v>
      </c>
      <c r="D951">
        <v>12</v>
      </c>
      <c r="E951" t="str">
        <f t="shared" si="14"/>
        <v>12#Tichý Rudolf</v>
      </c>
    </row>
    <row r="952" spans="1:5" x14ac:dyDescent="0.45">
      <c r="A952">
        <v>3804</v>
      </c>
      <c r="B952" t="s">
        <v>74</v>
      </c>
      <c r="C952">
        <v>6</v>
      </c>
      <c r="D952">
        <v>11</v>
      </c>
      <c r="E952" t="str">
        <f t="shared" si="14"/>
        <v>11#Plzák Karel</v>
      </c>
    </row>
    <row r="953" spans="1:5" x14ac:dyDescent="0.45">
      <c r="A953">
        <v>3804</v>
      </c>
      <c r="B953" t="s">
        <v>74</v>
      </c>
      <c r="C953">
        <v>9</v>
      </c>
      <c r="D953">
        <v>12</v>
      </c>
      <c r="E953" t="str">
        <f t="shared" si="14"/>
        <v>12#Plzák Karel</v>
      </c>
    </row>
    <row r="954" spans="1:5" x14ac:dyDescent="0.45">
      <c r="A954">
        <v>790</v>
      </c>
      <c r="B954" t="s">
        <v>154</v>
      </c>
      <c r="C954">
        <v>11</v>
      </c>
      <c r="D954">
        <v>11</v>
      </c>
      <c r="E954" t="str">
        <f t="shared" si="14"/>
        <v>11#Šerý Kamil</v>
      </c>
    </row>
    <row r="955" spans="1:5" x14ac:dyDescent="0.45">
      <c r="A955">
        <v>790</v>
      </c>
      <c r="B955" t="s">
        <v>154</v>
      </c>
      <c r="C955">
        <v>4</v>
      </c>
      <c r="D955">
        <v>12</v>
      </c>
      <c r="E955" t="str">
        <f t="shared" si="14"/>
        <v>12#Šerý Kamil</v>
      </c>
    </row>
    <row r="956" spans="1:5" x14ac:dyDescent="0.45">
      <c r="A956">
        <v>4241</v>
      </c>
      <c r="B956" t="s">
        <v>109</v>
      </c>
      <c r="C956">
        <v>4</v>
      </c>
      <c r="D956">
        <v>11</v>
      </c>
      <c r="E956" t="str">
        <f t="shared" si="14"/>
        <v>11#Zavřel Jan</v>
      </c>
    </row>
    <row r="957" spans="1:5" x14ac:dyDescent="0.45">
      <c r="A957">
        <v>4241</v>
      </c>
      <c r="B957" t="s">
        <v>109</v>
      </c>
      <c r="C957">
        <v>11</v>
      </c>
      <c r="D957">
        <v>12</v>
      </c>
      <c r="E957" t="str">
        <f t="shared" si="14"/>
        <v>12#Zavřel Jan</v>
      </c>
    </row>
    <row r="958" spans="1:5" x14ac:dyDescent="0.45">
      <c r="A958">
        <v>3287</v>
      </c>
      <c r="B958" t="s">
        <v>13</v>
      </c>
      <c r="C958">
        <v>13</v>
      </c>
      <c r="D958">
        <v>11</v>
      </c>
      <c r="E958" t="str">
        <f t="shared" si="14"/>
        <v>11#Prepsl Jan</v>
      </c>
    </row>
    <row r="959" spans="1:5" x14ac:dyDescent="0.45">
      <c r="A959">
        <v>3287</v>
      </c>
      <c r="B959" t="s">
        <v>13</v>
      </c>
      <c r="C959">
        <v>2</v>
      </c>
      <c r="D959">
        <v>12</v>
      </c>
      <c r="E959" t="str">
        <f t="shared" si="14"/>
        <v>12#Prepsl Jan</v>
      </c>
    </row>
    <row r="960" spans="1:5" x14ac:dyDescent="0.45">
      <c r="A960">
        <v>753</v>
      </c>
      <c r="B960" t="s">
        <v>19</v>
      </c>
      <c r="C960">
        <v>9.5</v>
      </c>
      <c r="D960">
        <v>11</v>
      </c>
      <c r="E960" t="str">
        <f t="shared" si="14"/>
        <v>11#Koubek František</v>
      </c>
    </row>
    <row r="961" spans="1:5" x14ac:dyDescent="0.45">
      <c r="A961">
        <v>753</v>
      </c>
      <c r="B961" t="s">
        <v>19</v>
      </c>
      <c r="C961">
        <v>6</v>
      </c>
      <c r="D961">
        <v>12</v>
      </c>
      <c r="E961" t="str">
        <f t="shared" si="14"/>
        <v>12#Koubek František</v>
      </c>
    </row>
    <row r="962" spans="1:5" x14ac:dyDescent="0.45">
      <c r="A962">
        <v>5382</v>
      </c>
      <c r="B962" t="s">
        <v>136</v>
      </c>
      <c r="C962">
        <v>8</v>
      </c>
      <c r="D962">
        <v>11</v>
      </c>
      <c r="E962" t="str">
        <f t="shared" si="14"/>
        <v>11#Tomšík Jan</v>
      </c>
    </row>
    <row r="963" spans="1:5" x14ac:dyDescent="0.45">
      <c r="A963">
        <v>5382</v>
      </c>
      <c r="B963" t="s">
        <v>136</v>
      </c>
      <c r="C963">
        <v>8</v>
      </c>
      <c r="D963">
        <v>12</v>
      </c>
      <c r="E963" t="str">
        <f t="shared" ref="E963:E1026" si="15">CONCATENATE(D963,"#",B963)</f>
        <v>12#Tomšík Jan</v>
      </c>
    </row>
    <row r="964" spans="1:5" x14ac:dyDescent="0.45">
      <c r="A964">
        <v>3392</v>
      </c>
      <c r="B964" t="s">
        <v>18</v>
      </c>
      <c r="C964">
        <v>5</v>
      </c>
      <c r="D964">
        <v>11</v>
      </c>
      <c r="E964" t="str">
        <f t="shared" si="15"/>
        <v>11#Vymazal Petr</v>
      </c>
    </row>
    <row r="965" spans="1:5" x14ac:dyDescent="0.45">
      <c r="A965">
        <v>3392</v>
      </c>
      <c r="B965" t="s">
        <v>18</v>
      </c>
      <c r="C965">
        <v>11</v>
      </c>
      <c r="D965">
        <v>12</v>
      </c>
      <c r="E965" t="str">
        <f t="shared" si="15"/>
        <v>12#Vymazal Petr</v>
      </c>
    </row>
    <row r="966" spans="1:5" x14ac:dyDescent="0.45">
      <c r="A966">
        <v>6235</v>
      </c>
      <c r="B966" t="s">
        <v>252</v>
      </c>
      <c r="C966">
        <v>2.5</v>
      </c>
      <c r="D966">
        <v>11</v>
      </c>
      <c r="E966" t="str">
        <f t="shared" si="15"/>
        <v>11#Král Vítězslav st.</v>
      </c>
    </row>
    <row r="967" spans="1:5" x14ac:dyDescent="0.45">
      <c r="A967">
        <v>6235</v>
      </c>
      <c r="B967" t="s">
        <v>252</v>
      </c>
      <c r="C967">
        <v>14</v>
      </c>
      <c r="D967">
        <v>12</v>
      </c>
      <c r="E967" t="str">
        <f t="shared" si="15"/>
        <v>12#Král Vítězslav st.</v>
      </c>
    </row>
    <row r="968" spans="1:5" x14ac:dyDescent="0.45">
      <c r="A968">
        <v>3733</v>
      </c>
      <c r="B968" t="s">
        <v>84</v>
      </c>
      <c r="C968">
        <v>8</v>
      </c>
      <c r="D968">
        <v>11</v>
      </c>
      <c r="E968" t="str">
        <f t="shared" si="15"/>
        <v>11#Škrobánek Michal</v>
      </c>
    </row>
    <row r="969" spans="1:5" x14ac:dyDescent="0.45">
      <c r="A969">
        <v>3733</v>
      </c>
      <c r="B969" t="s">
        <v>84</v>
      </c>
      <c r="C969">
        <v>9</v>
      </c>
      <c r="D969">
        <v>12</v>
      </c>
      <c r="E969" t="str">
        <f t="shared" si="15"/>
        <v>12#Škrobánek Michal</v>
      </c>
    </row>
    <row r="970" spans="1:5" x14ac:dyDescent="0.45">
      <c r="A970">
        <v>3890</v>
      </c>
      <c r="B970" t="s">
        <v>94</v>
      </c>
      <c r="C970">
        <v>6</v>
      </c>
      <c r="D970">
        <v>11</v>
      </c>
      <c r="E970" t="str">
        <f t="shared" si="15"/>
        <v>11#Hampejs David</v>
      </c>
    </row>
    <row r="971" spans="1:5" x14ac:dyDescent="0.45">
      <c r="A971">
        <v>3890</v>
      </c>
      <c r="B971" t="s">
        <v>94</v>
      </c>
      <c r="C971">
        <v>11</v>
      </c>
      <c r="D971">
        <v>12</v>
      </c>
      <c r="E971" t="str">
        <f t="shared" si="15"/>
        <v>12#Hampejs David</v>
      </c>
    </row>
    <row r="972" spans="1:5" x14ac:dyDescent="0.45">
      <c r="A972">
        <v>4100</v>
      </c>
      <c r="B972" t="s">
        <v>138</v>
      </c>
      <c r="C972">
        <v>9</v>
      </c>
      <c r="D972">
        <v>11</v>
      </c>
      <c r="E972" t="str">
        <f t="shared" si="15"/>
        <v>11#Mikeš Pavel</v>
      </c>
    </row>
    <row r="973" spans="1:5" x14ac:dyDescent="0.45">
      <c r="A973">
        <v>4100</v>
      </c>
      <c r="B973" t="s">
        <v>138</v>
      </c>
      <c r="C973">
        <v>8</v>
      </c>
      <c r="D973">
        <v>12</v>
      </c>
      <c r="E973" t="str">
        <f t="shared" si="15"/>
        <v>12#Mikeš Pavel</v>
      </c>
    </row>
    <row r="974" spans="1:5" x14ac:dyDescent="0.45">
      <c r="A974">
        <v>6694</v>
      </c>
      <c r="B974" t="s">
        <v>253</v>
      </c>
      <c r="C974">
        <v>5</v>
      </c>
      <c r="D974">
        <v>11</v>
      </c>
      <c r="E974" t="str">
        <f t="shared" si="15"/>
        <v>11#Šmitmajer Marek</v>
      </c>
    </row>
    <row r="975" spans="1:5" x14ac:dyDescent="0.45">
      <c r="A975">
        <v>6694</v>
      </c>
      <c r="B975" t="s">
        <v>253</v>
      </c>
      <c r="C975">
        <v>12</v>
      </c>
      <c r="D975">
        <v>12</v>
      </c>
      <c r="E975" t="str">
        <f t="shared" si="15"/>
        <v>12#Šmitmajer Marek</v>
      </c>
    </row>
    <row r="976" spans="1:5" x14ac:dyDescent="0.45">
      <c r="A976">
        <v>3936</v>
      </c>
      <c r="B976" t="s">
        <v>97</v>
      </c>
      <c r="C976">
        <v>11</v>
      </c>
      <c r="D976">
        <v>11</v>
      </c>
      <c r="E976" t="str">
        <f t="shared" si="15"/>
        <v>11#Seiler Ota</v>
      </c>
    </row>
    <row r="977" spans="1:5" x14ac:dyDescent="0.45">
      <c r="A977">
        <v>3936</v>
      </c>
      <c r="B977" t="s">
        <v>97</v>
      </c>
      <c r="C977">
        <v>7</v>
      </c>
      <c r="D977">
        <v>12</v>
      </c>
      <c r="E977" t="str">
        <f t="shared" si="15"/>
        <v>12#Seiler Ota</v>
      </c>
    </row>
    <row r="978" spans="1:5" x14ac:dyDescent="0.45">
      <c r="A978">
        <v>2327</v>
      </c>
      <c r="B978" t="s">
        <v>28</v>
      </c>
      <c r="C978">
        <v>5</v>
      </c>
      <c r="D978">
        <v>11</v>
      </c>
      <c r="E978" t="str">
        <f t="shared" si="15"/>
        <v>11#Douša Jan</v>
      </c>
    </row>
    <row r="979" spans="1:5" x14ac:dyDescent="0.45">
      <c r="A979">
        <v>2327</v>
      </c>
      <c r="B979" t="s">
        <v>28</v>
      </c>
      <c r="C979">
        <v>13</v>
      </c>
      <c r="D979">
        <v>12</v>
      </c>
      <c r="E979" t="str">
        <f t="shared" si="15"/>
        <v>12#Douša Jan</v>
      </c>
    </row>
    <row r="980" spans="1:5" x14ac:dyDescent="0.45">
      <c r="A980">
        <v>3980</v>
      </c>
      <c r="B980" t="s">
        <v>141</v>
      </c>
      <c r="C980">
        <v>8</v>
      </c>
      <c r="D980">
        <v>11</v>
      </c>
      <c r="E980" t="str">
        <f t="shared" si="15"/>
        <v>11#Veselý Marek</v>
      </c>
    </row>
    <row r="981" spans="1:5" x14ac:dyDescent="0.45">
      <c r="A981">
        <v>3980</v>
      </c>
      <c r="B981" t="s">
        <v>141</v>
      </c>
      <c r="C981">
        <v>10</v>
      </c>
      <c r="D981">
        <v>12</v>
      </c>
      <c r="E981" t="str">
        <f t="shared" si="15"/>
        <v>12#Veselý Marek</v>
      </c>
    </row>
    <row r="982" spans="1:5" x14ac:dyDescent="0.45">
      <c r="A982">
        <v>6916</v>
      </c>
      <c r="B982" t="s">
        <v>254</v>
      </c>
      <c r="C982">
        <v>9</v>
      </c>
      <c r="D982">
        <v>11</v>
      </c>
      <c r="E982" t="str">
        <f t="shared" si="15"/>
        <v>11#Košina Pavel</v>
      </c>
    </row>
    <row r="983" spans="1:5" x14ac:dyDescent="0.45">
      <c r="A983">
        <v>6916</v>
      </c>
      <c r="B983" t="s">
        <v>254</v>
      </c>
      <c r="C983">
        <v>9</v>
      </c>
      <c r="D983">
        <v>12</v>
      </c>
      <c r="E983" t="str">
        <f t="shared" si="15"/>
        <v>12#Košina Pavel</v>
      </c>
    </row>
    <row r="984" spans="1:5" x14ac:dyDescent="0.45">
      <c r="A984">
        <v>3645</v>
      </c>
      <c r="B984" t="s">
        <v>34</v>
      </c>
      <c r="C984">
        <v>8</v>
      </c>
      <c r="D984">
        <v>11</v>
      </c>
      <c r="E984" t="str">
        <f t="shared" si="15"/>
        <v>11#Bank Jan</v>
      </c>
    </row>
    <row r="985" spans="1:5" x14ac:dyDescent="0.45">
      <c r="A985">
        <v>3645</v>
      </c>
      <c r="B985" t="s">
        <v>34</v>
      </c>
      <c r="C985">
        <v>10</v>
      </c>
      <c r="D985">
        <v>12</v>
      </c>
      <c r="E985" t="str">
        <f t="shared" si="15"/>
        <v>12#Bank Jan</v>
      </c>
    </row>
    <row r="986" spans="1:5" x14ac:dyDescent="0.45">
      <c r="A986">
        <v>6927</v>
      </c>
      <c r="B986" t="s">
        <v>255</v>
      </c>
      <c r="C986">
        <v>10</v>
      </c>
      <c r="D986">
        <v>11</v>
      </c>
      <c r="E986" t="str">
        <f t="shared" si="15"/>
        <v>11#Stupka Jaroslav</v>
      </c>
    </row>
    <row r="987" spans="1:5" x14ac:dyDescent="0.45">
      <c r="A987">
        <v>6927</v>
      </c>
      <c r="B987" t="s">
        <v>255</v>
      </c>
      <c r="C987">
        <v>8</v>
      </c>
      <c r="D987">
        <v>12</v>
      </c>
      <c r="E987" t="str">
        <f t="shared" si="15"/>
        <v>12#Stupka Jaroslav</v>
      </c>
    </row>
    <row r="988" spans="1:5" x14ac:dyDescent="0.45">
      <c r="A988">
        <v>4330</v>
      </c>
      <c r="B988" t="s">
        <v>91</v>
      </c>
      <c r="C988">
        <v>7</v>
      </c>
      <c r="D988">
        <v>11</v>
      </c>
      <c r="E988" t="str">
        <f t="shared" si="15"/>
        <v>11#Špitálský Václav</v>
      </c>
    </row>
    <row r="989" spans="1:5" x14ac:dyDescent="0.45">
      <c r="A989">
        <v>4330</v>
      </c>
      <c r="B989" t="s">
        <v>91</v>
      </c>
      <c r="C989">
        <v>11</v>
      </c>
      <c r="D989">
        <v>12</v>
      </c>
      <c r="E989" t="str">
        <f t="shared" si="15"/>
        <v>12#Špitálský Václav</v>
      </c>
    </row>
    <row r="990" spans="1:5" x14ac:dyDescent="0.45">
      <c r="A990">
        <v>4309</v>
      </c>
      <c r="B990" t="s">
        <v>107</v>
      </c>
      <c r="C990">
        <v>5</v>
      </c>
      <c r="D990">
        <v>11</v>
      </c>
      <c r="E990" t="str">
        <f t="shared" si="15"/>
        <v>11#Shershen Volodimir</v>
      </c>
    </row>
    <row r="991" spans="1:5" x14ac:dyDescent="0.45">
      <c r="A991">
        <v>4309</v>
      </c>
      <c r="B991" t="s">
        <v>107</v>
      </c>
      <c r="C991">
        <v>13</v>
      </c>
      <c r="D991">
        <v>12</v>
      </c>
      <c r="E991" t="str">
        <f t="shared" si="15"/>
        <v>12#Shershen Volodimir</v>
      </c>
    </row>
    <row r="992" spans="1:5" x14ac:dyDescent="0.45">
      <c r="A992">
        <v>2373</v>
      </c>
      <c r="B992" t="s">
        <v>14</v>
      </c>
      <c r="C992">
        <v>8</v>
      </c>
      <c r="D992">
        <v>11</v>
      </c>
      <c r="E992" t="str">
        <f t="shared" si="15"/>
        <v>11#Havlíček Petr</v>
      </c>
    </row>
    <row r="993" spans="1:5" x14ac:dyDescent="0.45">
      <c r="A993">
        <v>2373</v>
      </c>
      <c r="B993" t="s">
        <v>14</v>
      </c>
      <c r="C993">
        <v>10</v>
      </c>
      <c r="D993">
        <v>12</v>
      </c>
      <c r="E993" t="str">
        <f t="shared" si="15"/>
        <v>12#Havlíček Petr</v>
      </c>
    </row>
    <row r="994" spans="1:5" x14ac:dyDescent="0.45">
      <c r="A994">
        <v>5594</v>
      </c>
      <c r="B994" t="s">
        <v>185</v>
      </c>
      <c r="C994">
        <v>6</v>
      </c>
      <c r="D994">
        <v>11</v>
      </c>
      <c r="E994" t="str">
        <f t="shared" si="15"/>
        <v>11#Bejsta Tomáš</v>
      </c>
    </row>
    <row r="995" spans="1:5" x14ac:dyDescent="0.45">
      <c r="A995">
        <v>5594</v>
      </c>
      <c r="B995" t="s">
        <v>185</v>
      </c>
      <c r="C995">
        <v>12</v>
      </c>
      <c r="D995">
        <v>12</v>
      </c>
      <c r="E995" t="str">
        <f t="shared" si="15"/>
        <v>12#Bejsta Tomáš</v>
      </c>
    </row>
    <row r="996" spans="1:5" x14ac:dyDescent="0.45">
      <c r="A996">
        <v>5582</v>
      </c>
      <c r="B996" t="s">
        <v>155</v>
      </c>
      <c r="C996">
        <v>7</v>
      </c>
      <c r="D996">
        <v>11</v>
      </c>
      <c r="E996" t="str">
        <f t="shared" si="15"/>
        <v>11#Šitina Josef</v>
      </c>
    </row>
    <row r="997" spans="1:5" x14ac:dyDescent="0.45">
      <c r="A997">
        <v>5582</v>
      </c>
      <c r="B997" t="s">
        <v>155</v>
      </c>
      <c r="C997">
        <v>12</v>
      </c>
      <c r="D997">
        <v>12</v>
      </c>
      <c r="E997" t="str">
        <f t="shared" si="15"/>
        <v>12#Šitina Josef</v>
      </c>
    </row>
    <row r="998" spans="1:5" x14ac:dyDescent="0.45">
      <c r="A998">
        <v>4056</v>
      </c>
      <c r="B998" t="s">
        <v>98</v>
      </c>
      <c r="C998">
        <v>13</v>
      </c>
      <c r="D998">
        <v>11</v>
      </c>
      <c r="E998" t="str">
        <f t="shared" si="15"/>
        <v>11#Tvarůžek Miroslav</v>
      </c>
    </row>
    <row r="999" spans="1:5" x14ac:dyDescent="0.45">
      <c r="A999">
        <v>4056</v>
      </c>
      <c r="B999" t="s">
        <v>98</v>
      </c>
      <c r="C999">
        <v>6</v>
      </c>
      <c r="D999">
        <v>12</v>
      </c>
      <c r="E999" t="str">
        <f t="shared" si="15"/>
        <v>12#Tvarůžek Miroslav</v>
      </c>
    </row>
    <row r="1000" spans="1:5" x14ac:dyDescent="0.45">
      <c r="A1000">
        <v>3486</v>
      </c>
      <c r="B1000" t="s">
        <v>43</v>
      </c>
      <c r="C1000">
        <v>8</v>
      </c>
      <c r="D1000">
        <v>11</v>
      </c>
      <c r="E1000" t="str">
        <f t="shared" si="15"/>
        <v>11#Tichý Jan</v>
      </c>
    </row>
    <row r="1001" spans="1:5" x14ac:dyDescent="0.45">
      <c r="A1001">
        <v>3486</v>
      </c>
      <c r="B1001" t="s">
        <v>43</v>
      </c>
      <c r="C1001">
        <v>12</v>
      </c>
      <c r="D1001">
        <v>12</v>
      </c>
      <c r="E1001" t="str">
        <f t="shared" si="15"/>
        <v>12#Tichý Jan</v>
      </c>
    </row>
    <row r="1002" spans="1:5" x14ac:dyDescent="0.45">
      <c r="A1002">
        <v>6234</v>
      </c>
      <c r="B1002" t="s">
        <v>225</v>
      </c>
      <c r="C1002">
        <v>7</v>
      </c>
      <c r="D1002">
        <v>11</v>
      </c>
      <c r="E1002" t="str">
        <f t="shared" si="15"/>
        <v>11#Král Vítězslav ml.</v>
      </c>
    </row>
    <row r="1003" spans="1:5" x14ac:dyDescent="0.45">
      <c r="A1003">
        <v>6234</v>
      </c>
      <c r="B1003" t="s">
        <v>225</v>
      </c>
      <c r="C1003">
        <v>13</v>
      </c>
      <c r="D1003">
        <v>12</v>
      </c>
      <c r="E1003" t="str">
        <f t="shared" si="15"/>
        <v>12#Král Vítězslav ml.</v>
      </c>
    </row>
    <row r="1004" spans="1:5" x14ac:dyDescent="0.45">
      <c r="A1004">
        <v>2793</v>
      </c>
      <c r="B1004" t="s">
        <v>9</v>
      </c>
      <c r="C1004">
        <v>9</v>
      </c>
      <c r="D1004">
        <v>11</v>
      </c>
      <c r="E1004" t="str">
        <f t="shared" si="15"/>
        <v>11#Sičák Pavel</v>
      </c>
    </row>
    <row r="1005" spans="1:5" x14ac:dyDescent="0.45">
      <c r="A1005">
        <v>2793</v>
      </c>
      <c r="B1005" t="s">
        <v>9</v>
      </c>
      <c r="C1005">
        <v>11</v>
      </c>
      <c r="D1005">
        <v>12</v>
      </c>
      <c r="E1005" t="str">
        <f t="shared" si="15"/>
        <v>12#Sičák Pavel</v>
      </c>
    </row>
    <row r="1006" spans="1:5" x14ac:dyDescent="0.45">
      <c r="A1006">
        <v>911</v>
      </c>
      <c r="B1006" t="s">
        <v>137</v>
      </c>
      <c r="C1006">
        <v>11</v>
      </c>
      <c r="D1006">
        <v>11</v>
      </c>
      <c r="E1006" t="str">
        <f t="shared" si="15"/>
        <v>11#Klement Jiří</v>
      </c>
    </row>
    <row r="1007" spans="1:5" x14ac:dyDescent="0.45">
      <c r="A1007">
        <v>911</v>
      </c>
      <c r="B1007" t="s">
        <v>137</v>
      </c>
      <c r="C1007">
        <v>10</v>
      </c>
      <c r="D1007">
        <v>12</v>
      </c>
      <c r="E1007" t="str">
        <f t="shared" si="15"/>
        <v>12#Klement Jiří</v>
      </c>
    </row>
    <row r="1008" spans="1:5" x14ac:dyDescent="0.45">
      <c r="A1008">
        <v>5789</v>
      </c>
      <c r="B1008" t="s">
        <v>256</v>
      </c>
      <c r="C1008">
        <v>11</v>
      </c>
      <c r="D1008">
        <v>11</v>
      </c>
      <c r="E1008" t="str">
        <f t="shared" si="15"/>
        <v>11#Würz Dalibor</v>
      </c>
    </row>
    <row r="1009" spans="1:5" x14ac:dyDescent="0.45">
      <c r="A1009">
        <v>5789</v>
      </c>
      <c r="B1009" t="s">
        <v>256</v>
      </c>
      <c r="C1009">
        <v>10</v>
      </c>
      <c r="D1009">
        <v>12</v>
      </c>
      <c r="E1009" t="str">
        <f t="shared" si="15"/>
        <v>12#Würz Dalibor</v>
      </c>
    </row>
    <row r="1010" spans="1:5" x14ac:dyDescent="0.45">
      <c r="A1010">
        <v>4484</v>
      </c>
      <c r="B1010" t="s">
        <v>126</v>
      </c>
      <c r="C1010">
        <v>14</v>
      </c>
      <c r="D1010">
        <v>11</v>
      </c>
      <c r="E1010" t="str">
        <f t="shared" si="15"/>
        <v>11#Vondra Martin</v>
      </c>
    </row>
    <row r="1011" spans="1:5" x14ac:dyDescent="0.45">
      <c r="A1011">
        <v>4484</v>
      </c>
      <c r="B1011" t="s">
        <v>126</v>
      </c>
      <c r="C1011">
        <v>7</v>
      </c>
      <c r="D1011">
        <v>12</v>
      </c>
      <c r="E1011" t="str">
        <f t="shared" si="15"/>
        <v>12#Vondra Martin</v>
      </c>
    </row>
    <row r="1012" spans="1:5" x14ac:dyDescent="0.45">
      <c r="A1012">
        <v>6644</v>
      </c>
      <c r="B1012" t="s">
        <v>203</v>
      </c>
      <c r="C1012">
        <v>7</v>
      </c>
      <c r="D1012">
        <v>11</v>
      </c>
      <c r="E1012" t="str">
        <f t="shared" si="15"/>
        <v>11#Solnařová Kateřina</v>
      </c>
    </row>
    <row r="1013" spans="1:5" x14ac:dyDescent="0.45">
      <c r="A1013">
        <v>6644</v>
      </c>
      <c r="B1013" t="s">
        <v>203</v>
      </c>
      <c r="C1013">
        <v>14</v>
      </c>
      <c r="D1013">
        <v>12</v>
      </c>
      <c r="E1013" t="str">
        <f t="shared" si="15"/>
        <v>12#Solnařová Kateřina</v>
      </c>
    </row>
    <row r="1014" spans="1:5" x14ac:dyDescent="0.45">
      <c r="A1014">
        <v>2539</v>
      </c>
      <c r="B1014" t="s">
        <v>11</v>
      </c>
      <c r="C1014">
        <v>13</v>
      </c>
      <c r="D1014">
        <v>11</v>
      </c>
      <c r="E1014" t="str">
        <f t="shared" si="15"/>
        <v>11#Štěpnička Martin</v>
      </c>
    </row>
    <row r="1015" spans="1:5" x14ac:dyDescent="0.45">
      <c r="A1015">
        <v>2539</v>
      </c>
      <c r="B1015" t="s">
        <v>11</v>
      </c>
      <c r="C1015">
        <v>9</v>
      </c>
      <c r="D1015">
        <v>12</v>
      </c>
      <c r="E1015" t="str">
        <f t="shared" si="15"/>
        <v>12#Štěpnička Martin</v>
      </c>
    </row>
    <row r="1016" spans="1:5" x14ac:dyDescent="0.45">
      <c r="A1016">
        <v>5139</v>
      </c>
      <c r="B1016" t="s">
        <v>133</v>
      </c>
      <c r="C1016">
        <v>14</v>
      </c>
      <c r="D1016">
        <v>11</v>
      </c>
      <c r="E1016" t="str">
        <f t="shared" si="15"/>
        <v>11#Grofová Lenka</v>
      </c>
    </row>
    <row r="1017" spans="1:5" x14ac:dyDescent="0.45">
      <c r="A1017">
        <v>5139</v>
      </c>
      <c r="B1017" t="s">
        <v>133</v>
      </c>
      <c r="C1017">
        <v>8</v>
      </c>
      <c r="D1017">
        <v>12</v>
      </c>
      <c r="E1017" t="str">
        <f t="shared" si="15"/>
        <v>12#Grofová Lenka</v>
      </c>
    </row>
    <row r="1018" spans="1:5" x14ac:dyDescent="0.45">
      <c r="A1018">
        <v>6698</v>
      </c>
      <c r="B1018" t="s">
        <v>257</v>
      </c>
      <c r="C1018">
        <v>9</v>
      </c>
      <c r="D1018">
        <v>11</v>
      </c>
      <c r="E1018" t="str">
        <f t="shared" si="15"/>
        <v>11#Krakowitzer Jiří</v>
      </c>
    </row>
    <row r="1019" spans="1:5" x14ac:dyDescent="0.45">
      <c r="A1019">
        <v>6698</v>
      </c>
      <c r="B1019" t="s">
        <v>257</v>
      </c>
      <c r="C1019">
        <v>13</v>
      </c>
      <c r="D1019">
        <v>12</v>
      </c>
      <c r="E1019" t="str">
        <f t="shared" si="15"/>
        <v>12#Krakowitzer Jiří</v>
      </c>
    </row>
    <row r="1020" spans="1:5" x14ac:dyDescent="0.45">
      <c r="A1020">
        <v>4350</v>
      </c>
      <c r="B1020" t="s">
        <v>130</v>
      </c>
      <c r="C1020">
        <v>14</v>
      </c>
      <c r="D1020">
        <v>11</v>
      </c>
      <c r="E1020" t="str">
        <f t="shared" si="15"/>
        <v>11#Horák Vladimír</v>
      </c>
    </row>
    <row r="1021" spans="1:5" x14ac:dyDescent="0.45">
      <c r="A1021">
        <v>4350</v>
      </c>
      <c r="B1021" t="s">
        <v>130</v>
      </c>
      <c r="C1021">
        <v>8</v>
      </c>
      <c r="D1021">
        <v>12</v>
      </c>
      <c r="E1021" t="str">
        <f t="shared" si="15"/>
        <v>12#Horák Vladimír</v>
      </c>
    </row>
    <row r="1022" spans="1:5" x14ac:dyDescent="0.45">
      <c r="A1022">
        <v>3278</v>
      </c>
      <c r="B1022" t="s">
        <v>101</v>
      </c>
      <c r="C1022">
        <v>12</v>
      </c>
      <c r="D1022">
        <v>11</v>
      </c>
      <c r="E1022" t="str">
        <f t="shared" si="15"/>
        <v>11#Staněk Karel</v>
      </c>
    </row>
    <row r="1023" spans="1:5" x14ac:dyDescent="0.45">
      <c r="A1023">
        <v>3278</v>
      </c>
      <c r="B1023" t="s">
        <v>101</v>
      </c>
      <c r="C1023">
        <v>11</v>
      </c>
      <c r="D1023">
        <v>12</v>
      </c>
      <c r="E1023" t="str">
        <f t="shared" si="15"/>
        <v>12#Staněk Karel</v>
      </c>
    </row>
    <row r="1024" spans="1:5" x14ac:dyDescent="0.45">
      <c r="A1024">
        <v>6429</v>
      </c>
      <c r="B1024" t="s">
        <v>258</v>
      </c>
      <c r="C1024">
        <v>15</v>
      </c>
      <c r="D1024">
        <v>11</v>
      </c>
      <c r="E1024" t="str">
        <f t="shared" si="15"/>
        <v>11#Brzobohatý Jan</v>
      </c>
    </row>
    <row r="1025" spans="1:5" x14ac:dyDescent="0.45">
      <c r="A1025">
        <v>6429</v>
      </c>
      <c r="B1025" t="s">
        <v>258</v>
      </c>
      <c r="C1025">
        <v>8</v>
      </c>
      <c r="D1025">
        <v>12</v>
      </c>
      <c r="E1025" t="str">
        <f t="shared" si="15"/>
        <v>12#Brzobohatý Jan</v>
      </c>
    </row>
    <row r="1026" spans="1:5" x14ac:dyDescent="0.45">
      <c r="A1026">
        <v>6700</v>
      </c>
      <c r="B1026" t="s">
        <v>190</v>
      </c>
      <c r="C1026">
        <v>13</v>
      </c>
      <c r="D1026">
        <v>11</v>
      </c>
      <c r="E1026" t="str">
        <f t="shared" si="15"/>
        <v>11#Bulak Sergej</v>
      </c>
    </row>
    <row r="1027" spans="1:5" x14ac:dyDescent="0.45">
      <c r="A1027">
        <v>6700</v>
      </c>
      <c r="B1027" t="s">
        <v>190</v>
      </c>
      <c r="C1027">
        <v>10</v>
      </c>
      <c r="D1027">
        <v>12</v>
      </c>
      <c r="E1027" t="str">
        <f t="shared" ref="E1027:E1090" si="16">CONCATENATE(D1027,"#",B1027)</f>
        <v>12#Bulak Sergej</v>
      </c>
    </row>
    <row r="1028" spans="1:5" x14ac:dyDescent="0.45">
      <c r="A1028">
        <v>5998</v>
      </c>
      <c r="B1028" t="s">
        <v>259</v>
      </c>
      <c r="C1028">
        <v>15</v>
      </c>
      <c r="D1028">
        <v>11</v>
      </c>
      <c r="E1028" t="str">
        <f t="shared" si="16"/>
        <v>11#Vrla Vláďa</v>
      </c>
    </row>
    <row r="1029" spans="1:5" x14ac:dyDescent="0.45">
      <c r="A1029">
        <v>5998</v>
      </c>
      <c r="B1029" t="s">
        <v>259</v>
      </c>
      <c r="C1029">
        <v>9</v>
      </c>
      <c r="D1029">
        <v>12</v>
      </c>
      <c r="E1029" t="str">
        <f t="shared" si="16"/>
        <v>12#Vrla Vláďa</v>
      </c>
    </row>
    <row r="1030" spans="1:5" x14ac:dyDescent="0.45">
      <c r="A1030">
        <v>6664</v>
      </c>
      <c r="B1030" t="s">
        <v>200</v>
      </c>
      <c r="C1030">
        <v>11</v>
      </c>
      <c r="D1030">
        <v>11</v>
      </c>
      <c r="E1030" t="str">
        <f t="shared" si="16"/>
        <v>11#Burak Oleg</v>
      </c>
    </row>
    <row r="1031" spans="1:5" x14ac:dyDescent="0.45">
      <c r="A1031">
        <v>6664</v>
      </c>
      <c r="B1031" t="s">
        <v>200</v>
      </c>
      <c r="C1031">
        <v>13</v>
      </c>
      <c r="D1031">
        <v>12</v>
      </c>
      <c r="E1031" t="str">
        <f t="shared" si="16"/>
        <v>12#Burak Oleg</v>
      </c>
    </row>
    <row r="1032" spans="1:5" x14ac:dyDescent="0.45">
      <c r="A1032">
        <v>6430</v>
      </c>
      <c r="B1032" t="s">
        <v>260</v>
      </c>
      <c r="C1032">
        <v>9</v>
      </c>
      <c r="D1032">
        <v>11</v>
      </c>
      <c r="E1032" t="str">
        <f t="shared" si="16"/>
        <v>11#Hofta Jiří</v>
      </c>
    </row>
    <row r="1033" spans="1:5" x14ac:dyDescent="0.45">
      <c r="A1033">
        <v>6430</v>
      </c>
      <c r="B1033" t="s">
        <v>260</v>
      </c>
      <c r="C1033">
        <v>15</v>
      </c>
      <c r="D1033">
        <v>12</v>
      </c>
      <c r="E1033" t="str">
        <f t="shared" si="16"/>
        <v>12#Hofta Jiří</v>
      </c>
    </row>
    <row r="1034" spans="1:5" x14ac:dyDescent="0.45">
      <c r="A1034">
        <v>6846</v>
      </c>
      <c r="B1034" t="s">
        <v>245</v>
      </c>
      <c r="C1034">
        <v>15</v>
      </c>
      <c r="D1034">
        <v>11</v>
      </c>
      <c r="E1034" t="str">
        <f t="shared" si="16"/>
        <v>11#Lukášek Jakub</v>
      </c>
    </row>
    <row r="1035" spans="1:5" x14ac:dyDescent="0.45">
      <c r="A1035">
        <v>6846</v>
      </c>
      <c r="B1035" t="s">
        <v>245</v>
      </c>
      <c r="C1035">
        <v>9</v>
      </c>
      <c r="D1035">
        <v>12</v>
      </c>
      <c r="E1035" t="str">
        <f t="shared" si="16"/>
        <v>12#Lukášek Jakub</v>
      </c>
    </row>
    <row r="1036" spans="1:5" x14ac:dyDescent="0.45">
      <c r="A1036">
        <v>3214</v>
      </c>
      <c r="B1036" t="s">
        <v>163</v>
      </c>
      <c r="C1036">
        <v>14</v>
      </c>
      <c r="D1036">
        <v>11</v>
      </c>
      <c r="E1036" t="str">
        <f t="shared" si="16"/>
        <v>11#Fiala Michal</v>
      </c>
    </row>
    <row r="1037" spans="1:5" x14ac:dyDescent="0.45">
      <c r="A1037">
        <v>3214</v>
      </c>
      <c r="B1037" t="s">
        <v>163</v>
      </c>
      <c r="C1037">
        <v>10</v>
      </c>
      <c r="D1037">
        <v>12</v>
      </c>
      <c r="E1037" t="str">
        <f t="shared" si="16"/>
        <v>12#Fiala Michal</v>
      </c>
    </row>
    <row r="1038" spans="1:5" x14ac:dyDescent="0.45">
      <c r="A1038">
        <v>6913</v>
      </c>
      <c r="B1038" t="s">
        <v>261</v>
      </c>
      <c r="C1038">
        <v>13</v>
      </c>
      <c r="D1038">
        <v>11</v>
      </c>
      <c r="E1038" t="str">
        <f t="shared" si="16"/>
        <v>11#Pešek Michal</v>
      </c>
    </row>
    <row r="1039" spans="1:5" x14ac:dyDescent="0.45">
      <c r="A1039">
        <v>6913</v>
      </c>
      <c r="B1039" t="s">
        <v>261</v>
      </c>
      <c r="C1039">
        <v>11</v>
      </c>
      <c r="D1039">
        <v>12</v>
      </c>
      <c r="E1039" t="str">
        <f t="shared" si="16"/>
        <v>12#Pešek Michal</v>
      </c>
    </row>
    <row r="1040" spans="1:5" x14ac:dyDescent="0.45">
      <c r="A1040">
        <v>6777</v>
      </c>
      <c r="B1040" t="s">
        <v>199</v>
      </c>
      <c r="C1040">
        <v>12</v>
      </c>
      <c r="D1040">
        <v>11</v>
      </c>
      <c r="E1040" t="str">
        <f t="shared" si="16"/>
        <v>11#Kotek Vojtěch</v>
      </c>
    </row>
    <row r="1041" spans="1:5" x14ac:dyDescent="0.45">
      <c r="A1041">
        <v>6777</v>
      </c>
      <c r="B1041" t="s">
        <v>199</v>
      </c>
      <c r="C1041">
        <v>12</v>
      </c>
      <c r="D1041">
        <v>12</v>
      </c>
      <c r="E1041" t="str">
        <f t="shared" si="16"/>
        <v>12#Kotek Vojtěch</v>
      </c>
    </row>
    <row r="1042" spans="1:5" x14ac:dyDescent="0.45">
      <c r="A1042">
        <v>6915</v>
      </c>
      <c r="B1042" t="s">
        <v>262</v>
      </c>
      <c r="C1042">
        <v>9</v>
      </c>
      <c r="D1042">
        <v>11</v>
      </c>
      <c r="E1042" t="str">
        <f t="shared" si="16"/>
        <v>11#Mlčák Luboš</v>
      </c>
    </row>
    <row r="1043" spans="1:5" x14ac:dyDescent="0.45">
      <c r="A1043">
        <v>6915</v>
      </c>
      <c r="B1043" t="s">
        <v>262</v>
      </c>
      <c r="C1043">
        <v>15</v>
      </c>
      <c r="D1043">
        <v>12</v>
      </c>
      <c r="E1043" t="str">
        <f t="shared" si="16"/>
        <v>12#Mlčák Luboš</v>
      </c>
    </row>
    <row r="1044" spans="1:5" x14ac:dyDescent="0.45">
      <c r="A1044">
        <v>4320</v>
      </c>
      <c r="B1044" t="s">
        <v>111</v>
      </c>
      <c r="C1044">
        <v>14</v>
      </c>
      <c r="D1044">
        <v>11</v>
      </c>
      <c r="E1044" t="str">
        <f t="shared" si="16"/>
        <v>11#Dvořák Dominik</v>
      </c>
    </row>
    <row r="1045" spans="1:5" x14ac:dyDescent="0.45">
      <c r="A1045">
        <v>4320</v>
      </c>
      <c r="B1045" t="s">
        <v>111</v>
      </c>
      <c r="C1045">
        <v>12</v>
      </c>
      <c r="D1045">
        <v>12</v>
      </c>
      <c r="E1045" t="str">
        <f t="shared" si="16"/>
        <v>12#Dvořák Dominik</v>
      </c>
    </row>
    <row r="1046" spans="1:5" x14ac:dyDescent="0.45">
      <c r="A1046">
        <v>6866</v>
      </c>
      <c r="B1046" t="s">
        <v>263</v>
      </c>
      <c r="C1046">
        <v>13</v>
      </c>
      <c r="D1046">
        <v>11</v>
      </c>
      <c r="E1046" t="str">
        <f t="shared" si="16"/>
        <v>11#Rozumný Lukáš</v>
      </c>
    </row>
    <row r="1047" spans="1:5" x14ac:dyDescent="0.45">
      <c r="A1047">
        <v>6866</v>
      </c>
      <c r="B1047" t="s">
        <v>263</v>
      </c>
      <c r="C1047">
        <v>13</v>
      </c>
      <c r="D1047">
        <v>12</v>
      </c>
      <c r="E1047" t="str">
        <f t="shared" si="16"/>
        <v>12#Rozumný Lukáš</v>
      </c>
    </row>
    <row r="1048" spans="1:5" x14ac:dyDescent="0.45">
      <c r="A1048">
        <v>6292</v>
      </c>
      <c r="B1048" t="s">
        <v>180</v>
      </c>
      <c r="C1048">
        <v>12</v>
      </c>
      <c r="D1048">
        <v>11</v>
      </c>
      <c r="E1048" t="str">
        <f t="shared" si="16"/>
        <v>11#Zoul Artur</v>
      </c>
    </row>
    <row r="1049" spans="1:5" x14ac:dyDescent="0.45">
      <c r="A1049">
        <v>6292</v>
      </c>
      <c r="B1049" t="s">
        <v>180</v>
      </c>
      <c r="C1049">
        <v>14</v>
      </c>
      <c r="D1049">
        <v>12</v>
      </c>
      <c r="E1049" t="str">
        <f t="shared" si="16"/>
        <v>12#Zoul Artur</v>
      </c>
    </row>
    <row r="1050" spans="1:5" x14ac:dyDescent="0.45">
      <c r="A1050">
        <v>6387</v>
      </c>
      <c r="B1050" t="s">
        <v>264</v>
      </c>
      <c r="C1050">
        <v>12</v>
      </c>
      <c r="D1050">
        <v>11</v>
      </c>
      <c r="E1050" t="str">
        <f t="shared" si="16"/>
        <v>11#Králová Nela</v>
      </c>
    </row>
    <row r="1051" spans="1:5" x14ac:dyDescent="0.45">
      <c r="A1051">
        <v>6387</v>
      </c>
      <c r="B1051" t="s">
        <v>264</v>
      </c>
      <c r="C1051">
        <v>14</v>
      </c>
      <c r="D1051">
        <v>12</v>
      </c>
      <c r="E1051" t="str">
        <f t="shared" si="16"/>
        <v>12#Králová Nela</v>
      </c>
    </row>
    <row r="1052" spans="1:5" x14ac:dyDescent="0.45">
      <c r="A1052">
        <v>1730</v>
      </c>
      <c r="B1052" t="s">
        <v>5</v>
      </c>
      <c r="C1052">
        <v>14</v>
      </c>
      <c r="D1052">
        <v>11</v>
      </c>
      <c r="E1052" t="str">
        <f t="shared" si="16"/>
        <v>11#Vitásek Jiří</v>
      </c>
    </row>
    <row r="1053" spans="1:5" x14ac:dyDescent="0.45">
      <c r="A1053">
        <v>1730</v>
      </c>
      <c r="B1053" t="s">
        <v>5</v>
      </c>
      <c r="C1053">
        <v>12</v>
      </c>
      <c r="D1053">
        <v>12</v>
      </c>
      <c r="E1053" t="str">
        <f t="shared" si="16"/>
        <v>12#Vitásek Jiří</v>
      </c>
    </row>
    <row r="1054" spans="1:5" x14ac:dyDescent="0.45">
      <c r="A1054">
        <v>5870</v>
      </c>
      <c r="B1054" t="s">
        <v>164</v>
      </c>
      <c r="C1054">
        <v>12</v>
      </c>
      <c r="D1054">
        <v>11</v>
      </c>
      <c r="E1054" t="str">
        <f t="shared" si="16"/>
        <v>11#Vacek Jan</v>
      </c>
    </row>
    <row r="1055" spans="1:5" x14ac:dyDescent="0.45">
      <c r="A1055">
        <v>5870</v>
      </c>
      <c r="B1055" t="s">
        <v>164</v>
      </c>
      <c r="C1055">
        <v>14</v>
      </c>
      <c r="D1055">
        <v>12</v>
      </c>
      <c r="E1055" t="str">
        <f t="shared" si="16"/>
        <v>12#Vacek Jan</v>
      </c>
    </row>
    <row r="1056" spans="1:5" x14ac:dyDescent="0.45">
      <c r="A1056">
        <v>5439</v>
      </c>
      <c r="B1056" t="s">
        <v>189</v>
      </c>
      <c r="C1056">
        <v>11</v>
      </c>
      <c r="D1056">
        <v>11</v>
      </c>
      <c r="E1056" t="str">
        <f t="shared" si="16"/>
        <v>11#Herynk František</v>
      </c>
    </row>
    <row r="1057" spans="1:5" x14ac:dyDescent="0.45">
      <c r="A1057">
        <v>5439</v>
      </c>
      <c r="B1057" t="s">
        <v>189</v>
      </c>
      <c r="C1057">
        <v>15</v>
      </c>
      <c r="D1057">
        <v>12</v>
      </c>
      <c r="E1057" t="str">
        <f t="shared" si="16"/>
        <v>12#Herynk František</v>
      </c>
    </row>
    <row r="1058" spans="1:5" x14ac:dyDescent="0.45">
      <c r="A1058">
        <v>2934</v>
      </c>
      <c r="B1058" t="s">
        <v>174</v>
      </c>
      <c r="C1058">
        <v>12</v>
      </c>
      <c r="D1058">
        <v>11</v>
      </c>
      <c r="E1058" t="str">
        <f t="shared" si="16"/>
        <v>11#Fejfar Kamil</v>
      </c>
    </row>
    <row r="1059" spans="1:5" x14ac:dyDescent="0.45">
      <c r="A1059">
        <v>2934</v>
      </c>
      <c r="B1059" t="s">
        <v>174</v>
      </c>
      <c r="C1059">
        <v>14.5</v>
      </c>
      <c r="D1059">
        <v>12</v>
      </c>
      <c r="E1059" t="str">
        <f t="shared" si="16"/>
        <v>12#Fejfar Kamil</v>
      </c>
    </row>
    <row r="1060" spans="1:5" x14ac:dyDescent="0.45">
      <c r="A1060">
        <v>5073</v>
      </c>
      <c r="B1060" t="s">
        <v>135</v>
      </c>
      <c r="C1060">
        <v>12</v>
      </c>
      <c r="D1060">
        <v>11</v>
      </c>
      <c r="E1060" t="str">
        <f t="shared" si="16"/>
        <v>11#Krištofy Roman</v>
      </c>
    </row>
    <row r="1061" spans="1:5" x14ac:dyDescent="0.45">
      <c r="A1061">
        <v>5073</v>
      </c>
      <c r="B1061" t="s">
        <v>135</v>
      </c>
      <c r="C1061">
        <v>14.5</v>
      </c>
      <c r="D1061">
        <v>12</v>
      </c>
      <c r="E1061" t="str">
        <f t="shared" si="16"/>
        <v>12#Krištofy Roman</v>
      </c>
    </row>
    <row r="1062" spans="1:5" x14ac:dyDescent="0.45">
      <c r="A1062">
        <v>6660</v>
      </c>
      <c r="B1062" t="s">
        <v>265</v>
      </c>
      <c r="C1062">
        <v>15</v>
      </c>
      <c r="D1062">
        <v>11</v>
      </c>
      <c r="E1062" t="str">
        <f t="shared" si="16"/>
        <v>11#Štefanica Josef</v>
      </c>
    </row>
    <row r="1063" spans="1:5" x14ac:dyDescent="0.45">
      <c r="A1063">
        <v>6660</v>
      </c>
      <c r="B1063" t="s">
        <v>265</v>
      </c>
      <c r="C1063">
        <v>12</v>
      </c>
      <c r="D1063">
        <v>12</v>
      </c>
      <c r="E1063" t="str">
        <f t="shared" si="16"/>
        <v>12#Štefanica Josef</v>
      </c>
    </row>
    <row r="1064" spans="1:5" x14ac:dyDescent="0.45">
      <c r="A1064">
        <v>4738</v>
      </c>
      <c r="B1064" t="s">
        <v>132</v>
      </c>
      <c r="C1064">
        <v>12</v>
      </c>
      <c r="D1064">
        <v>11</v>
      </c>
      <c r="E1064" t="str">
        <f t="shared" si="16"/>
        <v>11#Zumr Michal</v>
      </c>
    </row>
    <row r="1065" spans="1:5" x14ac:dyDescent="0.45">
      <c r="A1065">
        <v>4738</v>
      </c>
      <c r="B1065" t="s">
        <v>132</v>
      </c>
      <c r="C1065">
        <v>15</v>
      </c>
      <c r="D1065">
        <v>12</v>
      </c>
      <c r="E1065" t="str">
        <f t="shared" si="16"/>
        <v>12#Zumr Michal</v>
      </c>
    </row>
    <row r="1066" spans="1:5" x14ac:dyDescent="0.45">
      <c r="A1066">
        <v>4302</v>
      </c>
      <c r="B1066" t="s">
        <v>104</v>
      </c>
      <c r="C1066">
        <v>13</v>
      </c>
      <c r="D1066">
        <v>11</v>
      </c>
      <c r="E1066" t="str">
        <f t="shared" si="16"/>
        <v>11#Špitálská Aneta</v>
      </c>
    </row>
    <row r="1067" spans="1:5" x14ac:dyDescent="0.45">
      <c r="A1067">
        <v>4302</v>
      </c>
      <c r="B1067" t="s">
        <v>104</v>
      </c>
      <c r="C1067">
        <v>15</v>
      </c>
      <c r="D1067">
        <v>12</v>
      </c>
      <c r="E1067" t="str">
        <f t="shared" si="16"/>
        <v>12#Špitálská Aneta</v>
      </c>
    </row>
    <row r="1068" spans="1:5" x14ac:dyDescent="0.45">
      <c r="A1068">
        <v>3357</v>
      </c>
      <c r="B1068" t="s">
        <v>35</v>
      </c>
      <c r="C1068">
        <v>14</v>
      </c>
      <c r="D1068">
        <v>11</v>
      </c>
      <c r="E1068" t="str">
        <f t="shared" si="16"/>
        <v>11#Křenek Radek</v>
      </c>
    </row>
    <row r="1069" spans="1:5" x14ac:dyDescent="0.45">
      <c r="A1069">
        <v>3357</v>
      </c>
      <c r="B1069" t="s">
        <v>35</v>
      </c>
      <c r="C1069">
        <v>14</v>
      </c>
      <c r="D1069">
        <v>12</v>
      </c>
      <c r="E1069" t="str">
        <f t="shared" si="16"/>
        <v>12#Křenek Radek</v>
      </c>
    </row>
    <row r="1070" spans="1:5" x14ac:dyDescent="0.45">
      <c r="A1070">
        <v>7005</v>
      </c>
      <c r="B1070" t="s">
        <v>266</v>
      </c>
      <c r="C1070">
        <v>14</v>
      </c>
      <c r="D1070">
        <v>11</v>
      </c>
      <c r="E1070" t="str">
        <f t="shared" si="16"/>
        <v>11#Novosad Tomáš</v>
      </c>
    </row>
    <row r="1071" spans="1:5" x14ac:dyDescent="0.45">
      <c r="A1071">
        <v>7005</v>
      </c>
      <c r="B1071" t="s">
        <v>266</v>
      </c>
      <c r="C1071">
        <v>14</v>
      </c>
      <c r="D1071">
        <v>12</v>
      </c>
      <c r="E1071" t="str">
        <f t="shared" si="16"/>
        <v>12#Novosad Tomáš</v>
      </c>
    </row>
    <row r="1072" spans="1:5" x14ac:dyDescent="0.45">
      <c r="A1072">
        <v>4251</v>
      </c>
      <c r="B1072" t="s">
        <v>108</v>
      </c>
      <c r="C1072">
        <v>15</v>
      </c>
      <c r="D1072">
        <v>11</v>
      </c>
      <c r="E1072" t="str">
        <f t="shared" si="16"/>
        <v>11#Holčák Radek</v>
      </c>
    </row>
    <row r="1073" spans="1:5" x14ac:dyDescent="0.45">
      <c r="A1073">
        <v>4251</v>
      </c>
      <c r="B1073" t="s">
        <v>108</v>
      </c>
      <c r="C1073">
        <v>13</v>
      </c>
      <c r="D1073">
        <v>12</v>
      </c>
      <c r="E1073" t="str">
        <f t="shared" si="16"/>
        <v>12#Holčák Radek</v>
      </c>
    </row>
    <row r="1074" spans="1:5" x14ac:dyDescent="0.45">
      <c r="A1074">
        <v>3407</v>
      </c>
      <c r="B1074" t="s">
        <v>39</v>
      </c>
      <c r="C1074">
        <v>15</v>
      </c>
      <c r="D1074">
        <v>11</v>
      </c>
      <c r="E1074" t="str">
        <f t="shared" si="16"/>
        <v>11#Man Lukáš</v>
      </c>
    </row>
    <row r="1075" spans="1:5" x14ac:dyDescent="0.45">
      <c r="A1075">
        <v>3407</v>
      </c>
      <c r="B1075" t="s">
        <v>39</v>
      </c>
      <c r="C1075">
        <v>13</v>
      </c>
      <c r="D1075">
        <v>12</v>
      </c>
      <c r="E1075" t="str">
        <f t="shared" si="16"/>
        <v>12#Man Lukáš</v>
      </c>
    </row>
    <row r="1076" spans="1:5" x14ac:dyDescent="0.45">
      <c r="A1076">
        <v>3466</v>
      </c>
      <c r="B1076" t="s">
        <v>168</v>
      </c>
      <c r="C1076">
        <v>1</v>
      </c>
      <c r="D1076">
        <v>13</v>
      </c>
      <c r="E1076" t="str">
        <f t="shared" si="16"/>
        <v>13#Pavelka Tomáš</v>
      </c>
    </row>
    <row r="1077" spans="1:5" x14ac:dyDescent="0.45">
      <c r="A1077">
        <v>3466</v>
      </c>
      <c r="B1077" t="s">
        <v>168</v>
      </c>
      <c r="C1077">
        <v>1</v>
      </c>
      <c r="D1077">
        <v>14</v>
      </c>
      <c r="E1077" t="str">
        <f t="shared" si="16"/>
        <v>14#Pavelka Tomáš</v>
      </c>
    </row>
    <row r="1078" spans="1:5" x14ac:dyDescent="0.45">
      <c r="A1078">
        <v>3467</v>
      </c>
      <c r="B1078" t="s">
        <v>143</v>
      </c>
      <c r="C1078">
        <v>1</v>
      </c>
      <c r="D1078">
        <v>13</v>
      </c>
      <c r="E1078" t="str">
        <f t="shared" si="16"/>
        <v>13#Maťák Martin</v>
      </c>
    </row>
    <row r="1079" spans="1:5" x14ac:dyDescent="0.45">
      <c r="A1079">
        <v>3467</v>
      </c>
      <c r="B1079" t="s">
        <v>143</v>
      </c>
      <c r="C1079">
        <v>2</v>
      </c>
      <c r="D1079">
        <v>14</v>
      </c>
      <c r="E1079" t="str">
        <f t="shared" si="16"/>
        <v>14#Maťák Martin</v>
      </c>
    </row>
    <row r="1080" spans="1:5" x14ac:dyDescent="0.45">
      <c r="A1080">
        <v>6145</v>
      </c>
      <c r="B1080" t="s">
        <v>158</v>
      </c>
      <c r="C1080">
        <v>1</v>
      </c>
      <c r="D1080">
        <v>13</v>
      </c>
      <c r="E1080" t="str">
        <f t="shared" si="16"/>
        <v>13#Lalák Jiří</v>
      </c>
    </row>
    <row r="1081" spans="1:5" x14ac:dyDescent="0.45">
      <c r="A1081">
        <v>6145</v>
      </c>
      <c r="B1081" t="s">
        <v>158</v>
      </c>
      <c r="C1081">
        <v>2</v>
      </c>
      <c r="D1081">
        <v>14</v>
      </c>
      <c r="E1081" t="str">
        <f t="shared" si="16"/>
        <v>14#Lalák Jiří</v>
      </c>
    </row>
    <row r="1082" spans="1:5" x14ac:dyDescent="0.45">
      <c r="A1082">
        <v>2299</v>
      </c>
      <c r="B1082" t="s">
        <v>20</v>
      </c>
      <c r="C1082">
        <v>2</v>
      </c>
      <c r="D1082">
        <v>13</v>
      </c>
      <c r="E1082" t="str">
        <f t="shared" si="16"/>
        <v>13#Štěpnička Radek</v>
      </c>
    </row>
    <row r="1083" spans="1:5" x14ac:dyDescent="0.45">
      <c r="A1083">
        <v>2299</v>
      </c>
      <c r="B1083" t="s">
        <v>20</v>
      </c>
      <c r="C1083">
        <v>1</v>
      </c>
      <c r="D1083">
        <v>14</v>
      </c>
      <c r="E1083" t="str">
        <f t="shared" si="16"/>
        <v>14#Štěpnička Radek</v>
      </c>
    </row>
    <row r="1084" spans="1:5" x14ac:dyDescent="0.45">
      <c r="A1084">
        <v>3677</v>
      </c>
      <c r="B1084" t="s">
        <v>41</v>
      </c>
      <c r="C1084">
        <v>3</v>
      </c>
      <c r="D1084">
        <v>13</v>
      </c>
      <c r="E1084" t="str">
        <f t="shared" si="16"/>
        <v>13#Peterka Jaroslav</v>
      </c>
    </row>
    <row r="1085" spans="1:5" x14ac:dyDescent="0.45">
      <c r="A1085">
        <v>3677</v>
      </c>
      <c r="B1085" t="s">
        <v>41</v>
      </c>
      <c r="C1085">
        <v>1</v>
      </c>
      <c r="D1085">
        <v>14</v>
      </c>
      <c r="E1085" t="str">
        <f t="shared" si="16"/>
        <v>14#Peterka Jaroslav</v>
      </c>
    </row>
    <row r="1086" spans="1:5" x14ac:dyDescent="0.45">
      <c r="A1086">
        <v>2750</v>
      </c>
      <c r="B1086" t="s">
        <v>120</v>
      </c>
      <c r="C1086">
        <v>4</v>
      </c>
      <c r="D1086">
        <v>13</v>
      </c>
      <c r="E1086" t="str">
        <f t="shared" si="16"/>
        <v>13#Janiš Jiří</v>
      </c>
    </row>
    <row r="1087" spans="1:5" x14ac:dyDescent="0.45">
      <c r="A1087">
        <v>2750</v>
      </c>
      <c r="B1087" t="s">
        <v>120</v>
      </c>
      <c r="C1087">
        <v>1</v>
      </c>
      <c r="D1087">
        <v>14</v>
      </c>
      <c r="E1087" t="str">
        <f t="shared" si="16"/>
        <v>14#Janiš Jiří</v>
      </c>
    </row>
    <row r="1088" spans="1:5" x14ac:dyDescent="0.45">
      <c r="A1088">
        <v>6144</v>
      </c>
      <c r="B1088" t="s">
        <v>157</v>
      </c>
      <c r="C1088">
        <v>2</v>
      </c>
      <c r="D1088">
        <v>13</v>
      </c>
      <c r="E1088" t="str">
        <f t="shared" si="16"/>
        <v>13#Malinovský Petr</v>
      </c>
    </row>
    <row r="1089" spans="1:5" x14ac:dyDescent="0.45">
      <c r="A1089">
        <v>6144</v>
      </c>
      <c r="B1089" t="s">
        <v>157</v>
      </c>
      <c r="C1089">
        <v>3</v>
      </c>
      <c r="D1089">
        <v>14</v>
      </c>
      <c r="E1089" t="str">
        <f t="shared" si="16"/>
        <v>14#Malinovský Petr</v>
      </c>
    </row>
    <row r="1090" spans="1:5" x14ac:dyDescent="0.45">
      <c r="A1090">
        <v>5382</v>
      </c>
      <c r="B1090" t="s">
        <v>136</v>
      </c>
      <c r="C1090">
        <v>2</v>
      </c>
      <c r="D1090">
        <v>13</v>
      </c>
      <c r="E1090" t="str">
        <f t="shared" si="16"/>
        <v>13#Tomšík Jan</v>
      </c>
    </row>
    <row r="1091" spans="1:5" x14ac:dyDescent="0.45">
      <c r="A1091">
        <v>5382</v>
      </c>
      <c r="B1091" t="s">
        <v>136</v>
      </c>
      <c r="C1091">
        <v>4</v>
      </c>
      <c r="D1091">
        <v>14</v>
      </c>
      <c r="E1091" t="str">
        <f t="shared" ref="E1091:E1154" si="17">CONCATENATE(D1091,"#",B1091)</f>
        <v>14#Tomšík Jan</v>
      </c>
    </row>
    <row r="1092" spans="1:5" x14ac:dyDescent="0.45">
      <c r="A1092">
        <v>3042</v>
      </c>
      <c r="B1092" t="s">
        <v>38</v>
      </c>
      <c r="C1092">
        <v>3</v>
      </c>
      <c r="D1092">
        <v>13</v>
      </c>
      <c r="E1092" t="str">
        <f t="shared" si="17"/>
        <v>13#Hájek Ondřej</v>
      </c>
    </row>
    <row r="1093" spans="1:5" x14ac:dyDescent="0.45">
      <c r="A1093">
        <v>3042</v>
      </c>
      <c r="B1093" t="s">
        <v>38</v>
      </c>
      <c r="C1093">
        <v>3</v>
      </c>
      <c r="D1093">
        <v>14</v>
      </c>
      <c r="E1093" t="str">
        <f t="shared" si="17"/>
        <v>14#Hájek Ondřej</v>
      </c>
    </row>
    <row r="1094" spans="1:5" x14ac:dyDescent="0.45">
      <c r="A1094">
        <v>6411</v>
      </c>
      <c r="B1094" t="s">
        <v>235</v>
      </c>
      <c r="C1094">
        <v>3</v>
      </c>
      <c r="D1094">
        <v>13</v>
      </c>
      <c r="E1094" t="str">
        <f t="shared" si="17"/>
        <v>13#Pechalová Andrea</v>
      </c>
    </row>
    <row r="1095" spans="1:5" x14ac:dyDescent="0.45">
      <c r="A1095">
        <v>6411</v>
      </c>
      <c r="B1095" t="s">
        <v>235</v>
      </c>
      <c r="C1095">
        <v>3</v>
      </c>
      <c r="D1095">
        <v>14</v>
      </c>
      <c r="E1095" t="str">
        <f t="shared" si="17"/>
        <v>14#Pechalová Andrea</v>
      </c>
    </row>
    <row r="1096" spans="1:5" x14ac:dyDescent="0.45">
      <c r="A1096">
        <v>3424</v>
      </c>
      <c r="B1096" t="s">
        <v>79</v>
      </c>
      <c r="C1096">
        <v>1</v>
      </c>
      <c r="D1096">
        <v>13</v>
      </c>
      <c r="E1096" t="str">
        <f t="shared" si="17"/>
        <v>13#Vrtěl Petr</v>
      </c>
    </row>
    <row r="1097" spans="1:5" x14ac:dyDescent="0.45">
      <c r="A1097">
        <v>3424</v>
      </c>
      <c r="B1097" t="s">
        <v>79</v>
      </c>
      <c r="C1097">
        <v>7</v>
      </c>
      <c r="D1097">
        <v>14</v>
      </c>
      <c r="E1097" t="str">
        <f t="shared" si="17"/>
        <v>14#Vrtěl Petr</v>
      </c>
    </row>
    <row r="1098" spans="1:5" x14ac:dyDescent="0.45">
      <c r="A1098">
        <v>3438</v>
      </c>
      <c r="B1098" t="s">
        <v>87</v>
      </c>
      <c r="C1098">
        <v>4</v>
      </c>
      <c r="D1098">
        <v>13</v>
      </c>
      <c r="E1098" t="str">
        <f t="shared" si="17"/>
        <v>13#Kroča Jiří</v>
      </c>
    </row>
    <row r="1099" spans="1:5" x14ac:dyDescent="0.45">
      <c r="A1099">
        <v>3438</v>
      </c>
      <c r="B1099" t="s">
        <v>87</v>
      </c>
      <c r="C1099">
        <v>4</v>
      </c>
      <c r="D1099">
        <v>14</v>
      </c>
      <c r="E1099" t="str">
        <f t="shared" si="17"/>
        <v>14#Kroča Jiří</v>
      </c>
    </row>
    <row r="1100" spans="1:5" x14ac:dyDescent="0.45">
      <c r="A1100">
        <v>2355</v>
      </c>
      <c r="B1100" t="s">
        <v>4</v>
      </c>
      <c r="C1100">
        <v>4</v>
      </c>
      <c r="D1100">
        <v>13</v>
      </c>
      <c r="E1100" t="str">
        <f t="shared" si="17"/>
        <v>13#Nerad Rostislav</v>
      </c>
    </row>
    <row r="1101" spans="1:5" x14ac:dyDescent="0.45">
      <c r="A1101">
        <v>2355</v>
      </c>
      <c r="B1101" t="s">
        <v>4</v>
      </c>
      <c r="C1101">
        <v>4</v>
      </c>
      <c r="D1101">
        <v>14</v>
      </c>
      <c r="E1101" t="str">
        <f t="shared" si="17"/>
        <v>14#Nerad Rostislav</v>
      </c>
    </row>
    <row r="1102" spans="1:5" x14ac:dyDescent="0.45">
      <c r="A1102">
        <v>3216</v>
      </c>
      <c r="B1102" t="s">
        <v>27</v>
      </c>
      <c r="C1102">
        <v>1</v>
      </c>
      <c r="D1102">
        <v>13</v>
      </c>
      <c r="E1102" t="str">
        <f t="shared" si="17"/>
        <v>13#Přidal Petr</v>
      </c>
    </row>
    <row r="1103" spans="1:5" x14ac:dyDescent="0.45">
      <c r="A1103">
        <v>3216</v>
      </c>
      <c r="B1103" t="s">
        <v>27</v>
      </c>
      <c r="C1103">
        <v>7</v>
      </c>
      <c r="D1103">
        <v>14</v>
      </c>
      <c r="E1103" t="str">
        <f t="shared" si="17"/>
        <v>14#Přidal Petr</v>
      </c>
    </row>
    <row r="1104" spans="1:5" x14ac:dyDescent="0.45">
      <c r="A1104">
        <v>3287</v>
      </c>
      <c r="B1104" t="s">
        <v>13</v>
      </c>
      <c r="C1104">
        <v>7</v>
      </c>
      <c r="D1104">
        <v>13</v>
      </c>
      <c r="E1104" t="str">
        <f t="shared" si="17"/>
        <v>13#Prepsl Jan</v>
      </c>
    </row>
    <row r="1105" spans="1:5" x14ac:dyDescent="0.45">
      <c r="A1105">
        <v>3287</v>
      </c>
      <c r="B1105" t="s">
        <v>13</v>
      </c>
      <c r="C1105">
        <v>2</v>
      </c>
      <c r="D1105">
        <v>14</v>
      </c>
      <c r="E1105" t="str">
        <f t="shared" si="17"/>
        <v>14#Prepsl Jan</v>
      </c>
    </row>
    <row r="1106" spans="1:5" x14ac:dyDescent="0.45">
      <c r="A1106">
        <v>4251</v>
      </c>
      <c r="B1106" t="s">
        <v>108</v>
      </c>
      <c r="C1106">
        <v>4</v>
      </c>
      <c r="D1106">
        <v>13</v>
      </c>
      <c r="E1106" t="str">
        <f t="shared" si="17"/>
        <v>13#Holčák Radek</v>
      </c>
    </row>
    <row r="1107" spans="1:5" x14ac:dyDescent="0.45">
      <c r="A1107">
        <v>4251</v>
      </c>
      <c r="B1107" t="s">
        <v>108</v>
      </c>
      <c r="C1107">
        <v>5</v>
      </c>
      <c r="D1107">
        <v>14</v>
      </c>
      <c r="E1107" t="str">
        <f t="shared" si="17"/>
        <v>14#Holčák Radek</v>
      </c>
    </row>
    <row r="1108" spans="1:5" x14ac:dyDescent="0.45">
      <c r="A1108">
        <v>6833</v>
      </c>
      <c r="B1108" t="s">
        <v>248</v>
      </c>
      <c r="C1108">
        <v>7</v>
      </c>
      <c r="D1108">
        <v>13</v>
      </c>
      <c r="E1108" t="str">
        <f t="shared" si="17"/>
        <v>13#Priehoda Tomáš</v>
      </c>
    </row>
    <row r="1109" spans="1:5" x14ac:dyDescent="0.45">
      <c r="A1109">
        <v>6833</v>
      </c>
      <c r="B1109" t="s">
        <v>248</v>
      </c>
      <c r="C1109">
        <v>2</v>
      </c>
      <c r="D1109">
        <v>14</v>
      </c>
      <c r="E1109" t="str">
        <f t="shared" si="17"/>
        <v>14#Priehoda Tomáš</v>
      </c>
    </row>
    <row r="1110" spans="1:5" x14ac:dyDescent="0.45">
      <c r="A1110">
        <v>5356</v>
      </c>
      <c r="B1110" t="s">
        <v>209</v>
      </c>
      <c r="C1110">
        <v>2</v>
      </c>
      <c r="D1110">
        <v>13</v>
      </c>
      <c r="E1110" t="str">
        <f t="shared" si="17"/>
        <v>13#Černý Tomáš st.</v>
      </c>
    </row>
    <row r="1111" spans="1:5" x14ac:dyDescent="0.45">
      <c r="A1111">
        <v>5356</v>
      </c>
      <c r="B1111" t="s">
        <v>209</v>
      </c>
      <c r="C1111">
        <v>8</v>
      </c>
      <c r="D1111">
        <v>14</v>
      </c>
      <c r="E1111" t="str">
        <f t="shared" si="17"/>
        <v>14#Černý Tomáš st.</v>
      </c>
    </row>
    <row r="1112" spans="1:5" x14ac:dyDescent="0.45">
      <c r="A1112">
        <v>2763</v>
      </c>
      <c r="B1112" t="s">
        <v>99</v>
      </c>
      <c r="C1112">
        <v>6</v>
      </c>
      <c r="D1112">
        <v>13</v>
      </c>
      <c r="E1112" t="str">
        <f t="shared" si="17"/>
        <v>13#Vik Marek</v>
      </c>
    </row>
    <row r="1113" spans="1:5" x14ac:dyDescent="0.45">
      <c r="A1113">
        <v>2763</v>
      </c>
      <c r="B1113" t="s">
        <v>99</v>
      </c>
      <c r="C1113">
        <v>4</v>
      </c>
      <c r="D1113">
        <v>14</v>
      </c>
      <c r="E1113" t="str">
        <f t="shared" si="17"/>
        <v>14#Vik Marek</v>
      </c>
    </row>
    <row r="1114" spans="1:5" x14ac:dyDescent="0.45">
      <c r="A1114">
        <v>3052</v>
      </c>
      <c r="B1114" t="s">
        <v>25</v>
      </c>
      <c r="C1114">
        <v>10</v>
      </c>
      <c r="D1114">
        <v>13</v>
      </c>
      <c r="E1114" t="str">
        <f t="shared" si="17"/>
        <v>13#Černý Radek</v>
      </c>
    </row>
    <row r="1115" spans="1:5" x14ac:dyDescent="0.45">
      <c r="A1115">
        <v>3052</v>
      </c>
      <c r="B1115" t="s">
        <v>25</v>
      </c>
      <c r="C1115">
        <v>1</v>
      </c>
      <c r="D1115">
        <v>14</v>
      </c>
      <c r="E1115" t="str">
        <f t="shared" si="17"/>
        <v>14#Černý Radek</v>
      </c>
    </row>
    <row r="1116" spans="1:5" x14ac:dyDescent="0.45">
      <c r="A1116">
        <v>3379</v>
      </c>
      <c r="B1116" t="s">
        <v>10</v>
      </c>
      <c r="C1116">
        <v>8</v>
      </c>
      <c r="D1116">
        <v>13</v>
      </c>
      <c r="E1116" t="str">
        <f t="shared" si="17"/>
        <v>13#Kameník Jaroslav</v>
      </c>
    </row>
    <row r="1117" spans="1:5" x14ac:dyDescent="0.45">
      <c r="A1117">
        <v>3379</v>
      </c>
      <c r="B1117" t="s">
        <v>10</v>
      </c>
      <c r="C1117">
        <v>3</v>
      </c>
      <c r="D1117">
        <v>14</v>
      </c>
      <c r="E1117" t="str">
        <f t="shared" si="17"/>
        <v>14#Kameník Jaroslav</v>
      </c>
    </row>
    <row r="1118" spans="1:5" x14ac:dyDescent="0.45">
      <c r="A1118">
        <v>2284</v>
      </c>
      <c r="B1118" t="s">
        <v>128</v>
      </c>
      <c r="C1118">
        <v>6</v>
      </c>
      <c r="D1118">
        <v>13</v>
      </c>
      <c r="E1118" t="str">
        <f t="shared" si="17"/>
        <v>13#Janečka Martin</v>
      </c>
    </row>
    <row r="1119" spans="1:5" x14ac:dyDescent="0.45">
      <c r="A1119">
        <v>2284</v>
      </c>
      <c r="B1119" t="s">
        <v>128</v>
      </c>
      <c r="C1119">
        <v>5</v>
      </c>
      <c r="D1119">
        <v>14</v>
      </c>
      <c r="E1119" t="str">
        <f t="shared" si="17"/>
        <v>14#Janečka Martin</v>
      </c>
    </row>
    <row r="1120" spans="1:5" x14ac:dyDescent="0.45">
      <c r="A1120">
        <v>6697</v>
      </c>
      <c r="B1120" t="s">
        <v>184</v>
      </c>
      <c r="C1120">
        <v>5</v>
      </c>
      <c r="D1120">
        <v>13</v>
      </c>
      <c r="E1120" t="str">
        <f t="shared" si="17"/>
        <v>13#Studeník Vladimír</v>
      </c>
    </row>
    <row r="1121" spans="1:5" x14ac:dyDescent="0.45">
      <c r="A1121">
        <v>6697</v>
      </c>
      <c r="B1121" t="s">
        <v>184</v>
      </c>
      <c r="C1121">
        <v>6</v>
      </c>
      <c r="D1121">
        <v>14</v>
      </c>
      <c r="E1121" t="str">
        <f t="shared" si="17"/>
        <v>14#Studeník Vladimír</v>
      </c>
    </row>
    <row r="1122" spans="1:5" x14ac:dyDescent="0.45">
      <c r="A1122">
        <v>2881</v>
      </c>
      <c r="B1122" t="s">
        <v>117</v>
      </c>
      <c r="C1122">
        <v>5</v>
      </c>
      <c r="D1122">
        <v>13</v>
      </c>
      <c r="E1122" t="str">
        <f t="shared" si="17"/>
        <v>13#Filák František</v>
      </c>
    </row>
    <row r="1123" spans="1:5" x14ac:dyDescent="0.45">
      <c r="A1123">
        <v>2881</v>
      </c>
      <c r="B1123" t="s">
        <v>117</v>
      </c>
      <c r="C1123">
        <v>6</v>
      </c>
      <c r="D1123">
        <v>14</v>
      </c>
      <c r="E1123" t="str">
        <f t="shared" si="17"/>
        <v>14#Filák František</v>
      </c>
    </row>
    <row r="1124" spans="1:5" x14ac:dyDescent="0.45">
      <c r="A1124">
        <v>3834</v>
      </c>
      <c r="B1124" t="s">
        <v>153</v>
      </c>
      <c r="C1124">
        <v>3</v>
      </c>
      <c r="D1124">
        <v>13</v>
      </c>
      <c r="E1124" t="str">
        <f t="shared" si="17"/>
        <v>13#Koucký Miloslav</v>
      </c>
    </row>
    <row r="1125" spans="1:5" x14ac:dyDescent="0.45">
      <c r="A1125">
        <v>3834</v>
      </c>
      <c r="B1125" t="s">
        <v>153</v>
      </c>
      <c r="C1125">
        <v>8</v>
      </c>
      <c r="D1125">
        <v>14</v>
      </c>
      <c r="E1125" t="str">
        <f t="shared" si="17"/>
        <v>14#Koucký Miloslav</v>
      </c>
    </row>
    <row r="1126" spans="1:5" x14ac:dyDescent="0.45">
      <c r="A1126">
        <v>3801</v>
      </c>
      <c r="B1126" t="s">
        <v>81</v>
      </c>
      <c r="C1126">
        <v>9</v>
      </c>
      <c r="D1126">
        <v>13</v>
      </c>
      <c r="E1126" t="str">
        <f t="shared" si="17"/>
        <v>13#Fedas Ondřej</v>
      </c>
    </row>
    <row r="1127" spans="1:5" x14ac:dyDescent="0.45">
      <c r="A1127">
        <v>3801</v>
      </c>
      <c r="B1127" t="s">
        <v>81</v>
      </c>
      <c r="C1127">
        <v>2</v>
      </c>
      <c r="D1127">
        <v>14</v>
      </c>
      <c r="E1127" t="str">
        <f t="shared" si="17"/>
        <v>14#Fedas Ondřej</v>
      </c>
    </row>
    <row r="1128" spans="1:5" x14ac:dyDescent="0.45">
      <c r="A1128">
        <v>2539</v>
      </c>
      <c r="B1128" t="s">
        <v>11</v>
      </c>
      <c r="C1128">
        <v>6</v>
      </c>
      <c r="D1128">
        <v>13</v>
      </c>
      <c r="E1128" t="str">
        <f t="shared" si="17"/>
        <v>13#Štěpnička Martin</v>
      </c>
    </row>
    <row r="1129" spans="1:5" x14ac:dyDescent="0.45">
      <c r="A1129">
        <v>2539</v>
      </c>
      <c r="B1129" t="s">
        <v>11</v>
      </c>
      <c r="C1129">
        <v>6</v>
      </c>
      <c r="D1129">
        <v>14</v>
      </c>
      <c r="E1129" t="str">
        <f t="shared" si="17"/>
        <v>14#Štěpnička Martin</v>
      </c>
    </row>
    <row r="1130" spans="1:5" x14ac:dyDescent="0.45">
      <c r="A1130">
        <v>3715</v>
      </c>
      <c r="B1130" t="s">
        <v>82</v>
      </c>
      <c r="C1130">
        <v>2</v>
      </c>
      <c r="D1130">
        <v>13</v>
      </c>
      <c r="E1130" t="str">
        <f t="shared" si="17"/>
        <v>13#Kortiš Ladislav</v>
      </c>
    </row>
    <row r="1131" spans="1:5" x14ac:dyDescent="0.45">
      <c r="A1131">
        <v>3715</v>
      </c>
      <c r="B1131" t="s">
        <v>82</v>
      </c>
      <c r="C1131">
        <v>10</v>
      </c>
      <c r="D1131">
        <v>14</v>
      </c>
      <c r="E1131" t="str">
        <f t="shared" si="17"/>
        <v>14#Kortiš Ladislav</v>
      </c>
    </row>
    <row r="1132" spans="1:5" x14ac:dyDescent="0.45">
      <c r="A1132">
        <v>2298</v>
      </c>
      <c r="B1132" t="s">
        <v>144</v>
      </c>
      <c r="C1132">
        <v>5</v>
      </c>
      <c r="D1132">
        <v>13</v>
      </c>
      <c r="E1132" t="str">
        <f t="shared" si="17"/>
        <v>13#Štěpnička Milan</v>
      </c>
    </row>
    <row r="1133" spans="1:5" x14ac:dyDescent="0.45">
      <c r="A1133">
        <v>2298</v>
      </c>
      <c r="B1133" t="s">
        <v>144</v>
      </c>
      <c r="C1133">
        <v>8</v>
      </c>
      <c r="D1133">
        <v>14</v>
      </c>
      <c r="E1133" t="str">
        <f t="shared" si="17"/>
        <v>14#Štěpnička Milan</v>
      </c>
    </row>
    <row r="1134" spans="1:5" x14ac:dyDescent="0.45">
      <c r="A1134">
        <v>4161</v>
      </c>
      <c r="B1134" t="s">
        <v>150</v>
      </c>
      <c r="C1134">
        <v>8</v>
      </c>
      <c r="D1134">
        <v>13</v>
      </c>
      <c r="E1134" t="str">
        <f t="shared" si="17"/>
        <v>13#Dorotík Tomáš</v>
      </c>
    </row>
    <row r="1135" spans="1:5" x14ac:dyDescent="0.45">
      <c r="A1135">
        <v>4161</v>
      </c>
      <c r="B1135" t="s">
        <v>150</v>
      </c>
      <c r="C1135">
        <v>5</v>
      </c>
      <c r="D1135">
        <v>14</v>
      </c>
      <c r="E1135" t="str">
        <f t="shared" si="17"/>
        <v>14#Dorotík Tomáš</v>
      </c>
    </row>
    <row r="1136" spans="1:5" x14ac:dyDescent="0.45">
      <c r="A1136">
        <v>2327</v>
      </c>
      <c r="B1136" t="s">
        <v>28</v>
      </c>
      <c r="C1136">
        <v>8</v>
      </c>
      <c r="D1136">
        <v>13</v>
      </c>
      <c r="E1136" t="str">
        <f t="shared" si="17"/>
        <v>13#Douša Jan</v>
      </c>
    </row>
    <row r="1137" spans="1:5" x14ac:dyDescent="0.45">
      <c r="A1137">
        <v>2327</v>
      </c>
      <c r="B1137" t="s">
        <v>28</v>
      </c>
      <c r="C1137">
        <v>5</v>
      </c>
      <c r="D1137">
        <v>14</v>
      </c>
      <c r="E1137" t="str">
        <f t="shared" si="17"/>
        <v>14#Douša Jan</v>
      </c>
    </row>
    <row r="1138" spans="1:5" x14ac:dyDescent="0.45">
      <c r="A1138">
        <v>3055</v>
      </c>
      <c r="B1138" t="s">
        <v>37</v>
      </c>
      <c r="C1138">
        <v>9</v>
      </c>
      <c r="D1138">
        <v>13</v>
      </c>
      <c r="E1138" t="str">
        <f t="shared" si="17"/>
        <v>13#Oliva Vladimír</v>
      </c>
    </row>
    <row r="1139" spans="1:5" x14ac:dyDescent="0.45">
      <c r="A1139">
        <v>3055</v>
      </c>
      <c r="B1139" t="s">
        <v>37</v>
      </c>
      <c r="C1139">
        <v>4</v>
      </c>
      <c r="D1139">
        <v>14</v>
      </c>
      <c r="E1139" t="str">
        <f t="shared" si="17"/>
        <v>14#Oliva Vladimír</v>
      </c>
    </row>
    <row r="1140" spans="1:5" x14ac:dyDescent="0.45">
      <c r="A1140">
        <v>3264</v>
      </c>
      <c r="B1140" t="s">
        <v>26</v>
      </c>
      <c r="C1140">
        <v>5</v>
      </c>
      <c r="D1140">
        <v>13</v>
      </c>
      <c r="E1140" t="str">
        <f t="shared" si="17"/>
        <v>13#Ohera Tomáš</v>
      </c>
    </row>
    <row r="1141" spans="1:5" x14ac:dyDescent="0.45">
      <c r="A1141">
        <v>3264</v>
      </c>
      <c r="B1141" t="s">
        <v>26</v>
      </c>
      <c r="C1141">
        <v>8</v>
      </c>
      <c r="D1141">
        <v>14</v>
      </c>
      <c r="E1141" t="str">
        <f t="shared" si="17"/>
        <v>14#Ohera Tomáš</v>
      </c>
    </row>
    <row r="1142" spans="1:5" x14ac:dyDescent="0.45">
      <c r="A1142">
        <v>5532</v>
      </c>
      <c r="B1142" t="s">
        <v>159</v>
      </c>
      <c r="C1142">
        <v>6</v>
      </c>
      <c r="D1142">
        <v>13</v>
      </c>
      <c r="E1142" t="str">
        <f t="shared" si="17"/>
        <v>13#Černý Tomáš ml.</v>
      </c>
    </row>
    <row r="1143" spans="1:5" x14ac:dyDescent="0.45">
      <c r="A1143">
        <v>5532</v>
      </c>
      <c r="B1143" t="s">
        <v>159</v>
      </c>
      <c r="C1143">
        <v>8</v>
      </c>
      <c r="D1143">
        <v>14</v>
      </c>
      <c r="E1143" t="str">
        <f t="shared" si="17"/>
        <v>14#Černý Tomáš ml.</v>
      </c>
    </row>
    <row r="1144" spans="1:5" x14ac:dyDescent="0.45">
      <c r="A1144">
        <v>3902</v>
      </c>
      <c r="B1144" t="s">
        <v>227</v>
      </c>
      <c r="C1144">
        <v>7</v>
      </c>
      <c r="D1144">
        <v>13</v>
      </c>
      <c r="E1144" t="str">
        <f t="shared" si="17"/>
        <v>13#Kejnar Zdenek</v>
      </c>
    </row>
    <row r="1145" spans="1:5" x14ac:dyDescent="0.45">
      <c r="A1145">
        <v>3902</v>
      </c>
      <c r="B1145" t="s">
        <v>227</v>
      </c>
      <c r="C1145">
        <v>7</v>
      </c>
      <c r="D1145">
        <v>14</v>
      </c>
      <c r="E1145" t="str">
        <f t="shared" si="17"/>
        <v>14#Kejnar Zdenek</v>
      </c>
    </row>
    <row r="1146" spans="1:5" x14ac:dyDescent="0.45">
      <c r="A1146">
        <v>2263</v>
      </c>
      <c r="B1146" t="s">
        <v>7</v>
      </c>
      <c r="C1146">
        <v>5</v>
      </c>
      <c r="D1146">
        <v>13</v>
      </c>
      <c r="E1146" t="str">
        <f t="shared" si="17"/>
        <v>13#Kabourek Václav</v>
      </c>
    </row>
    <row r="1147" spans="1:5" x14ac:dyDescent="0.45">
      <c r="A1147">
        <v>2263</v>
      </c>
      <c r="B1147" t="s">
        <v>7</v>
      </c>
      <c r="C1147">
        <v>9</v>
      </c>
      <c r="D1147">
        <v>14</v>
      </c>
      <c r="E1147" t="str">
        <f t="shared" si="17"/>
        <v>14#Kabourek Václav</v>
      </c>
    </row>
    <row r="1148" spans="1:5" x14ac:dyDescent="0.45">
      <c r="A1148">
        <v>5186</v>
      </c>
      <c r="B1148" t="s">
        <v>182</v>
      </c>
      <c r="C1148">
        <v>3</v>
      </c>
      <c r="D1148">
        <v>13</v>
      </c>
      <c r="E1148" t="str">
        <f t="shared" si="17"/>
        <v>13#Svoboda Jiří</v>
      </c>
    </row>
    <row r="1149" spans="1:5" x14ac:dyDescent="0.45">
      <c r="A1149">
        <v>5186</v>
      </c>
      <c r="B1149" t="s">
        <v>182</v>
      </c>
      <c r="C1149">
        <v>12</v>
      </c>
      <c r="D1149">
        <v>14</v>
      </c>
      <c r="E1149" t="str">
        <f t="shared" si="17"/>
        <v>14#Svoboda Jiří</v>
      </c>
    </row>
    <row r="1150" spans="1:5" x14ac:dyDescent="0.45">
      <c r="A1150">
        <v>3813</v>
      </c>
      <c r="B1150" t="s">
        <v>76</v>
      </c>
      <c r="C1150">
        <v>8</v>
      </c>
      <c r="D1150">
        <v>13</v>
      </c>
      <c r="E1150" t="str">
        <f t="shared" si="17"/>
        <v>13#Pagáč Pavel</v>
      </c>
    </row>
    <row r="1151" spans="1:5" x14ac:dyDescent="0.45">
      <c r="A1151">
        <v>3813</v>
      </c>
      <c r="B1151" t="s">
        <v>76</v>
      </c>
      <c r="C1151">
        <v>7</v>
      </c>
      <c r="D1151">
        <v>14</v>
      </c>
      <c r="E1151" t="str">
        <f t="shared" si="17"/>
        <v>14#Pagáč Pavel</v>
      </c>
    </row>
    <row r="1152" spans="1:5" x14ac:dyDescent="0.45">
      <c r="A1152">
        <v>1321</v>
      </c>
      <c r="B1152" t="s">
        <v>21</v>
      </c>
      <c r="C1152">
        <v>9</v>
      </c>
      <c r="D1152">
        <v>13</v>
      </c>
      <c r="E1152" t="str">
        <f t="shared" si="17"/>
        <v>13#Srb Roman</v>
      </c>
    </row>
    <row r="1153" spans="1:5" x14ac:dyDescent="0.45">
      <c r="A1153">
        <v>1321</v>
      </c>
      <c r="B1153" t="s">
        <v>21</v>
      </c>
      <c r="C1153">
        <v>6</v>
      </c>
      <c r="D1153">
        <v>14</v>
      </c>
      <c r="E1153" t="str">
        <f t="shared" si="17"/>
        <v>14#Srb Roman</v>
      </c>
    </row>
    <row r="1154" spans="1:5" x14ac:dyDescent="0.45">
      <c r="A1154">
        <v>4241</v>
      </c>
      <c r="B1154" t="s">
        <v>109</v>
      </c>
      <c r="C1154">
        <v>12</v>
      </c>
      <c r="D1154">
        <v>13</v>
      </c>
      <c r="E1154" t="str">
        <f t="shared" si="17"/>
        <v>13#Zavřel Jan</v>
      </c>
    </row>
    <row r="1155" spans="1:5" x14ac:dyDescent="0.45">
      <c r="A1155">
        <v>4241</v>
      </c>
      <c r="B1155" t="s">
        <v>109</v>
      </c>
      <c r="C1155">
        <v>3</v>
      </c>
      <c r="D1155">
        <v>14</v>
      </c>
      <c r="E1155" t="str">
        <f t="shared" ref="E1155:E1218" si="18">CONCATENATE(D1155,"#",B1155)</f>
        <v>14#Zavřel Jan</v>
      </c>
    </row>
    <row r="1156" spans="1:5" x14ac:dyDescent="0.45">
      <c r="A1156">
        <v>6470</v>
      </c>
      <c r="B1156" t="s">
        <v>177</v>
      </c>
      <c r="C1156">
        <v>11</v>
      </c>
      <c r="D1156">
        <v>13</v>
      </c>
      <c r="E1156" t="str">
        <f t="shared" si="18"/>
        <v>13#Srněnský Patrik</v>
      </c>
    </row>
    <row r="1157" spans="1:5" x14ac:dyDescent="0.45">
      <c r="A1157">
        <v>6470</v>
      </c>
      <c r="B1157" t="s">
        <v>177</v>
      </c>
      <c r="C1157">
        <v>5</v>
      </c>
      <c r="D1157">
        <v>14</v>
      </c>
      <c r="E1157" t="str">
        <f t="shared" si="18"/>
        <v>14#Srněnský Patrik</v>
      </c>
    </row>
    <row r="1158" spans="1:5" x14ac:dyDescent="0.45">
      <c r="A1158">
        <v>4002</v>
      </c>
      <c r="B1158" t="s">
        <v>93</v>
      </c>
      <c r="C1158">
        <v>6</v>
      </c>
      <c r="D1158">
        <v>13</v>
      </c>
      <c r="E1158" t="str">
        <f t="shared" si="18"/>
        <v>13#Zálešáková Sabina</v>
      </c>
    </row>
    <row r="1159" spans="1:5" x14ac:dyDescent="0.45">
      <c r="A1159">
        <v>4002</v>
      </c>
      <c r="B1159" t="s">
        <v>93</v>
      </c>
      <c r="C1159">
        <v>10</v>
      </c>
      <c r="D1159">
        <v>14</v>
      </c>
      <c r="E1159" t="str">
        <f t="shared" si="18"/>
        <v>14#Zálešáková Sabina</v>
      </c>
    </row>
    <row r="1160" spans="1:5" x14ac:dyDescent="0.45">
      <c r="A1160">
        <v>4332</v>
      </c>
      <c r="B1160" t="s">
        <v>151</v>
      </c>
      <c r="C1160">
        <v>7</v>
      </c>
      <c r="D1160">
        <v>13</v>
      </c>
      <c r="E1160" t="str">
        <f t="shared" si="18"/>
        <v>13#Stárek Jan</v>
      </c>
    </row>
    <row r="1161" spans="1:5" x14ac:dyDescent="0.45">
      <c r="A1161">
        <v>4332</v>
      </c>
      <c r="B1161" t="s">
        <v>151</v>
      </c>
      <c r="C1161">
        <v>10</v>
      </c>
      <c r="D1161">
        <v>14</v>
      </c>
      <c r="E1161" t="str">
        <f t="shared" si="18"/>
        <v>14#Stárek Jan</v>
      </c>
    </row>
    <row r="1162" spans="1:5" x14ac:dyDescent="0.45">
      <c r="A1162">
        <v>4001</v>
      </c>
      <c r="B1162" t="s">
        <v>92</v>
      </c>
      <c r="C1162">
        <v>9</v>
      </c>
      <c r="D1162">
        <v>13</v>
      </c>
      <c r="E1162" t="str">
        <f t="shared" si="18"/>
        <v>13#Zálešák Petr</v>
      </c>
    </row>
    <row r="1163" spans="1:5" x14ac:dyDescent="0.45">
      <c r="A1163">
        <v>4001</v>
      </c>
      <c r="B1163" t="s">
        <v>92</v>
      </c>
      <c r="C1163">
        <v>9</v>
      </c>
      <c r="D1163">
        <v>14</v>
      </c>
      <c r="E1163" t="str">
        <f t="shared" si="18"/>
        <v>14#Zálešák Petr</v>
      </c>
    </row>
    <row r="1164" spans="1:5" x14ac:dyDescent="0.45">
      <c r="A1164">
        <v>5791</v>
      </c>
      <c r="B1164" t="s">
        <v>196</v>
      </c>
      <c r="C1164">
        <v>7</v>
      </c>
      <c r="D1164">
        <v>13</v>
      </c>
      <c r="E1164" t="str">
        <f t="shared" si="18"/>
        <v>13#Ondráček Petr</v>
      </c>
    </row>
    <row r="1165" spans="1:5" x14ac:dyDescent="0.45">
      <c r="A1165">
        <v>5791</v>
      </c>
      <c r="B1165" t="s">
        <v>196</v>
      </c>
      <c r="C1165">
        <v>12</v>
      </c>
      <c r="D1165">
        <v>14</v>
      </c>
      <c r="E1165" t="str">
        <f t="shared" si="18"/>
        <v>14#Ondráček Petr</v>
      </c>
    </row>
    <row r="1166" spans="1:5" x14ac:dyDescent="0.45">
      <c r="A1166">
        <v>6416</v>
      </c>
      <c r="B1166" t="s">
        <v>267</v>
      </c>
      <c r="C1166">
        <v>10</v>
      </c>
      <c r="D1166">
        <v>13</v>
      </c>
      <c r="E1166" t="str">
        <f t="shared" si="18"/>
        <v>13#VinkláreK Lukáš</v>
      </c>
    </row>
    <row r="1167" spans="1:5" x14ac:dyDescent="0.45">
      <c r="A1167">
        <v>6416</v>
      </c>
      <c r="B1167" t="s">
        <v>267</v>
      </c>
      <c r="C1167">
        <v>9</v>
      </c>
      <c r="D1167">
        <v>14</v>
      </c>
      <c r="E1167" t="str">
        <f t="shared" si="18"/>
        <v>14#VinkláreK Lukáš</v>
      </c>
    </row>
    <row r="1168" spans="1:5" x14ac:dyDescent="0.45">
      <c r="A1168">
        <v>6877</v>
      </c>
      <c r="B1168" t="s">
        <v>268</v>
      </c>
      <c r="C1168">
        <v>4</v>
      </c>
      <c r="D1168">
        <v>13</v>
      </c>
      <c r="E1168" t="str">
        <f t="shared" si="18"/>
        <v>13#Raniak Martin</v>
      </c>
    </row>
    <row r="1169" spans="1:5" x14ac:dyDescent="0.45">
      <c r="A1169">
        <v>6877</v>
      </c>
      <c r="B1169" t="s">
        <v>268</v>
      </c>
      <c r="C1169">
        <v>15</v>
      </c>
      <c r="D1169">
        <v>14</v>
      </c>
      <c r="E1169" t="str">
        <f t="shared" si="18"/>
        <v>14#Raniak Martin</v>
      </c>
    </row>
    <row r="1170" spans="1:5" x14ac:dyDescent="0.45">
      <c r="A1170">
        <v>2304</v>
      </c>
      <c r="B1170" t="s">
        <v>16</v>
      </c>
      <c r="C1170">
        <v>9</v>
      </c>
      <c r="D1170">
        <v>13</v>
      </c>
      <c r="E1170" t="str">
        <f t="shared" si="18"/>
        <v>13#Hrabal Vladimír</v>
      </c>
    </row>
    <row r="1171" spans="1:5" x14ac:dyDescent="0.45">
      <c r="A1171">
        <v>2304</v>
      </c>
      <c r="B1171" t="s">
        <v>16</v>
      </c>
      <c r="C1171">
        <v>10</v>
      </c>
      <c r="D1171">
        <v>14</v>
      </c>
      <c r="E1171" t="str">
        <f t="shared" si="18"/>
        <v>14#Hrabal Vladimír</v>
      </c>
    </row>
    <row r="1172" spans="1:5" x14ac:dyDescent="0.45">
      <c r="A1172">
        <v>6928</v>
      </c>
      <c r="B1172" t="s">
        <v>221</v>
      </c>
      <c r="C1172">
        <v>12</v>
      </c>
      <c r="D1172">
        <v>13</v>
      </c>
      <c r="E1172" t="str">
        <f t="shared" si="18"/>
        <v>13#Roušar Jiří</v>
      </c>
    </row>
    <row r="1173" spans="1:5" x14ac:dyDescent="0.45">
      <c r="A1173">
        <v>6928</v>
      </c>
      <c r="B1173" t="s">
        <v>221</v>
      </c>
      <c r="C1173">
        <v>7</v>
      </c>
      <c r="D1173">
        <v>14</v>
      </c>
      <c r="E1173" t="str">
        <f t="shared" si="18"/>
        <v>14#Roušar Jiří</v>
      </c>
    </row>
    <row r="1174" spans="1:5" x14ac:dyDescent="0.45">
      <c r="A1174">
        <v>5582</v>
      </c>
      <c r="B1174" t="s">
        <v>155</v>
      </c>
      <c r="C1174">
        <v>10</v>
      </c>
      <c r="D1174">
        <v>13</v>
      </c>
      <c r="E1174" t="str">
        <f t="shared" si="18"/>
        <v>13#Šitina Josef</v>
      </c>
    </row>
    <row r="1175" spans="1:5" x14ac:dyDescent="0.45">
      <c r="A1175">
        <v>5582</v>
      </c>
      <c r="B1175" t="s">
        <v>155</v>
      </c>
      <c r="C1175">
        <v>10</v>
      </c>
      <c r="D1175">
        <v>14</v>
      </c>
      <c r="E1175" t="str">
        <f t="shared" si="18"/>
        <v>14#Šitina Josef</v>
      </c>
    </row>
    <row r="1176" spans="1:5" x14ac:dyDescent="0.45">
      <c r="A1176">
        <v>6960</v>
      </c>
      <c r="B1176" t="s">
        <v>269</v>
      </c>
      <c r="C1176">
        <v>14</v>
      </c>
      <c r="D1176">
        <v>13</v>
      </c>
      <c r="E1176" t="str">
        <f t="shared" si="18"/>
        <v>13#Novák Jiří</v>
      </c>
    </row>
    <row r="1177" spans="1:5" x14ac:dyDescent="0.45">
      <c r="A1177">
        <v>6960</v>
      </c>
      <c r="B1177" t="s">
        <v>269</v>
      </c>
      <c r="C1177">
        <v>6</v>
      </c>
      <c r="D1177">
        <v>14</v>
      </c>
      <c r="E1177" t="str">
        <f t="shared" si="18"/>
        <v>14#Novák Jiří</v>
      </c>
    </row>
    <row r="1178" spans="1:5" x14ac:dyDescent="0.45">
      <c r="A1178">
        <v>6452</v>
      </c>
      <c r="B1178" t="s">
        <v>123</v>
      </c>
      <c r="C1178">
        <v>11</v>
      </c>
      <c r="D1178">
        <v>13</v>
      </c>
      <c r="E1178" t="str">
        <f t="shared" si="18"/>
        <v>13#Melezínek Vlastimil</v>
      </c>
    </row>
    <row r="1179" spans="1:5" x14ac:dyDescent="0.45">
      <c r="A1179">
        <v>6452</v>
      </c>
      <c r="B1179" t="s">
        <v>123</v>
      </c>
      <c r="C1179">
        <v>11</v>
      </c>
      <c r="D1179">
        <v>14</v>
      </c>
      <c r="E1179" t="str">
        <f t="shared" si="18"/>
        <v>14#Melezínek Vlastimil</v>
      </c>
    </row>
    <row r="1180" spans="1:5" x14ac:dyDescent="0.45">
      <c r="A1180">
        <v>3422</v>
      </c>
      <c r="B1180" t="s">
        <v>77</v>
      </c>
      <c r="C1180">
        <v>12</v>
      </c>
      <c r="D1180">
        <v>13</v>
      </c>
      <c r="E1180" t="str">
        <f t="shared" si="18"/>
        <v>13#Ondrušek Roman</v>
      </c>
    </row>
    <row r="1181" spans="1:5" x14ac:dyDescent="0.45">
      <c r="A1181">
        <v>3422</v>
      </c>
      <c r="B1181" t="s">
        <v>77</v>
      </c>
      <c r="C1181">
        <v>11</v>
      </c>
      <c r="D1181">
        <v>14</v>
      </c>
      <c r="E1181" t="str">
        <f t="shared" si="18"/>
        <v>14#Ondrušek Roman</v>
      </c>
    </row>
    <row r="1182" spans="1:5" x14ac:dyDescent="0.45">
      <c r="A1182">
        <v>6978</v>
      </c>
      <c r="B1182" t="s">
        <v>236</v>
      </c>
      <c r="C1182">
        <v>12</v>
      </c>
      <c r="D1182">
        <v>13</v>
      </c>
      <c r="E1182" t="str">
        <f t="shared" si="18"/>
        <v>13#Samlík Pavel</v>
      </c>
    </row>
    <row r="1183" spans="1:5" x14ac:dyDescent="0.45">
      <c r="A1183">
        <v>6978</v>
      </c>
      <c r="B1183" t="s">
        <v>236</v>
      </c>
      <c r="C1183">
        <v>11</v>
      </c>
      <c r="D1183">
        <v>14</v>
      </c>
      <c r="E1183" t="str">
        <f t="shared" si="18"/>
        <v>14#Samlík Pavel</v>
      </c>
    </row>
    <row r="1184" spans="1:5" x14ac:dyDescent="0.45">
      <c r="A1184">
        <v>3380</v>
      </c>
      <c r="B1184" t="s">
        <v>171</v>
      </c>
      <c r="C1184">
        <v>8</v>
      </c>
      <c r="D1184">
        <v>13</v>
      </c>
      <c r="E1184" t="str">
        <f t="shared" si="18"/>
        <v>13#Šetina Michal</v>
      </c>
    </row>
    <row r="1185" spans="1:5" x14ac:dyDescent="0.45">
      <c r="A1185">
        <v>3380</v>
      </c>
      <c r="B1185" t="s">
        <v>171</v>
      </c>
      <c r="C1185">
        <v>15</v>
      </c>
      <c r="D1185">
        <v>14</v>
      </c>
      <c r="E1185" t="str">
        <f t="shared" si="18"/>
        <v>14#Šetina Michal</v>
      </c>
    </row>
    <row r="1186" spans="1:5" x14ac:dyDescent="0.45">
      <c r="A1186">
        <v>3752</v>
      </c>
      <c r="B1186" t="s">
        <v>122</v>
      </c>
      <c r="C1186">
        <v>10</v>
      </c>
      <c r="D1186">
        <v>13</v>
      </c>
      <c r="E1186" t="str">
        <f t="shared" si="18"/>
        <v>13#Kovařík Radovan</v>
      </c>
    </row>
    <row r="1187" spans="1:5" x14ac:dyDescent="0.45">
      <c r="A1187">
        <v>3752</v>
      </c>
      <c r="B1187" t="s">
        <v>122</v>
      </c>
      <c r="C1187">
        <v>13</v>
      </c>
      <c r="D1187">
        <v>14</v>
      </c>
      <c r="E1187" t="str">
        <f t="shared" si="18"/>
        <v>14#Kovařík Radovan</v>
      </c>
    </row>
    <row r="1188" spans="1:5" x14ac:dyDescent="0.45">
      <c r="A1188">
        <v>6235</v>
      </c>
      <c r="B1188" t="s">
        <v>252</v>
      </c>
      <c r="C1188">
        <v>15</v>
      </c>
      <c r="D1188">
        <v>13</v>
      </c>
      <c r="E1188" t="str">
        <f t="shared" si="18"/>
        <v>13#Král Vítězslav st.</v>
      </c>
    </row>
    <row r="1189" spans="1:5" x14ac:dyDescent="0.45">
      <c r="A1189">
        <v>6235</v>
      </c>
      <c r="B1189" t="s">
        <v>252</v>
      </c>
      <c r="C1189">
        <v>9</v>
      </c>
      <c r="D1189">
        <v>14</v>
      </c>
      <c r="E1189" t="str">
        <f t="shared" si="18"/>
        <v>14#Král Vítězslav st.</v>
      </c>
    </row>
    <row r="1190" spans="1:5" x14ac:dyDescent="0.45">
      <c r="A1190">
        <v>6643</v>
      </c>
      <c r="B1190" t="s">
        <v>179</v>
      </c>
      <c r="C1190">
        <v>11</v>
      </c>
      <c r="D1190">
        <v>13</v>
      </c>
      <c r="E1190" t="str">
        <f t="shared" si="18"/>
        <v>13#Hanousek Jiří</v>
      </c>
    </row>
    <row r="1191" spans="1:5" x14ac:dyDescent="0.45">
      <c r="A1191">
        <v>6643</v>
      </c>
      <c r="B1191" t="s">
        <v>179</v>
      </c>
      <c r="C1191">
        <v>13</v>
      </c>
      <c r="D1191">
        <v>14</v>
      </c>
      <c r="E1191" t="str">
        <f t="shared" si="18"/>
        <v>14#Hanousek Jiří</v>
      </c>
    </row>
    <row r="1192" spans="1:5" x14ac:dyDescent="0.45">
      <c r="A1192">
        <v>5594</v>
      </c>
      <c r="B1192" t="s">
        <v>185</v>
      </c>
      <c r="C1192">
        <v>13</v>
      </c>
      <c r="D1192">
        <v>13</v>
      </c>
      <c r="E1192" t="str">
        <f t="shared" si="18"/>
        <v>13#Bejsta Tomáš</v>
      </c>
    </row>
    <row r="1193" spans="1:5" x14ac:dyDescent="0.45">
      <c r="A1193">
        <v>5594</v>
      </c>
      <c r="B1193" t="s">
        <v>185</v>
      </c>
      <c r="C1193">
        <v>11</v>
      </c>
      <c r="D1193">
        <v>14</v>
      </c>
      <c r="E1193" t="str">
        <f t="shared" si="18"/>
        <v>14#Bejsta Tomáš</v>
      </c>
    </row>
    <row r="1194" spans="1:5" x14ac:dyDescent="0.45">
      <c r="A1194">
        <v>6387</v>
      </c>
      <c r="B1194" t="s">
        <v>264</v>
      </c>
      <c r="C1194">
        <v>13</v>
      </c>
      <c r="D1194">
        <v>13</v>
      </c>
      <c r="E1194" t="str">
        <f t="shared" si="18"/>
        <v>13#Králová Nela</v>
      </c>
    </row>
    <row r="1195" spans="1:5" x14ac:dyDescent="0.45">
      <c r="A1195">
        <v>6387</v>
      </c>
      <c r="B1195" t="s">
        <v>264</v>
      </c>
      <c r="C1195">
        <v>12</v>
      </c>
      <c r="D1195">
        <v>14</v>
      </c>
      <c r="E1195" t="str">
        <f t="shared" si="18"/>
        <v>14#Králová Nela</v>
      </c>
    </row>
    <row r="1196" spans="1:5" x14ac:dyDescent="0.45">
      <c r="A1196">
        <v>1730</v>
      </c>
      <c r="B1196" t="s">
        <v>5</v>
      </c>
      <c r="C1196">
        <v>12</v>
      </c>
      <c r="D1196">
        <v>13</v>
      </c>
      <c r="E1196" t="str">
        <f t="shared" si="18"/>
        <v>13#Vitásek Jiří</v>
      </c>
    </row>
    <row r="1197" spans="1:5" x14ac:dyDescent="0.45">
      <c r="A1197">
        <v>1730</v>
      </c>
      <c r="B1197" t="s">
        <v>5</v>
      </c>
      <c r="C1197">
        <v>14</v>
      </c>
      <c r="D1197">
        <v>14</v>
      </c>
      <c r="E1197" t="str">
        <f t="shared" si="18"/>
        <v>14#Vitásek Jiří</v>
      </c>
    </row>
    <row r="1198" spans="1:5" x14ac:dyDescent="0.45">
      <c r="A1198">
        <v>6857</v>
      </c>
      <c r="B1198" t="s">
        <v>270</v>
      </c>
      <c r="C1198">
        <v>11</v>
      </c>
      <c r="D1198">
        <v>13</v>
      </c>
      <c r="E1198" t="str">
        <f t="shared" si="18"/>
        <v>13#Pintera Zdeněk</v>
      </c>
    </row>
    <row r="1199" spans="1:5" x14ac:dyDescent="0.45">
      <c r="A1199">
        <v>6857</v>
      </c>
      <c r="B1199" t="s">
        <v>270</v>
      </c>
      <c r="C1199">
        <v>15</v>
      </c>
      <c r="D1199">
        <v>14</v>
      </c>
      <c r="E1199" t="str">
        <f t="shared" si="18"/>
        <v>14#Pintera Zdeněk</v>
      </c>
    </row>
    <row r="1200" spans="1:5" x14ac:dyDescent="0.45">
      <c r="A1200">
        <v>3623</v>
      </c>
      <c r="B1200" t="s">
        <v>271</v>
      </c>
      <c r="C1200">
        <v>15</v>
      </c>
      <c r="D1200">
        <v>13</v>
      </c>
      <c r="E1200" t="str">
        <f t="shared" si="18"/>
        <v>13#Novák Lukáš</v>
      </c>
    </row>
    <row r="1201" spans="1:5" x14ac:dyDescent="0.45">
      <c r="A1201">
        <v>3623</v>
      </c>
      <c r="B1201" t="s">
        <v>271</v>
      </c>
      <c r="C1201">
        <v>11</v>
      </c>
      <c r="D1201">
        <v>14</v>
      </c>
      <c r="E1201" t="str">
        <f t="shared" si="18"/>
        <v>14#Novák Lukáš</v>
      </c>
    </row>
    <row r="1202" spans="1:5" x14ac:dyDescent="0.45">
      <c r="A1202">
        <v>6234</v>
      </c>
      <c r="B1202" t="s">
        <v>225</v>
      </c>
      <c r="C1202">
        <v>14</v>
      </c>
      <c r="D1202">
        <v>13</v>
      </c>
      <c r="E1202" t="str">
        <f t="shared" si="18"/>
        <v>13#Král Vítězslav ml.</v>
      </c>
    </row>
    <row r="1203" spans="1:5" x14ac:dyDescent="0.45">
      <c r="A1203">
        <v>6234</v>
      </c>
      <c r="B1203" t="s">
        <v>225</v>
      </c>
      <c r="C1203">
        <v>12</v>
      </c>
      <c r="D1203">
        <v>14</v>
      </c>
      <c r="E1203" t="str">
        <f t="shared" si="18"/>
        <v>14#Král Vítězslav ml.</v>
      </c>
    </row>
    <row r="1204" spans="1:5" x14ac:dyDescent="0.45">
      <c r="A1204">
        <v>4073</v>
      </c>
      <c r="B1204" t="s">
        <v>12</v>
      </c>
      <c r="C1204">
        <v>13</v>
      </c>
      <c r="D1204">
        <v>13</v>
      </c>
      <c r="E1204" t="str">
        <f t="shared" si="18"/>
        <v>13#Velebný Pavel</v>
      </c>
    </row>
    <row r="1205" spans="1:5" x14ac:dyDescent="0.45">
      <c r="A1205">
        <v>4073</v>
      </c>
      <c r="B1205" t="s">
        <v>12</v>
      </c>
      <c r="C1205">
        <v>13</v>
      </c>
      <c r="D1205">
        <v>14</v>
      </c>
      <c r="E1205" t="str">
        <f t="shared" si="18"/>
        <v>14#Velebný Pavel</v>
      </c>
    </row>
    <row r="1206" spans="1:5" x14ac:dyDescent="0.45">
      <c r="A1206">
        <v>3435</v>
      </c>
      <c r="B1206" t="s">
        <v>110</v>
      </c>
      <c r="C1206">
        <v>11</v>
      </c>
      <c r="D1206">
        <v>13</v>
      </c>
      <c r="E1206" t="str">
        <f t="shared" si="18"/>
        <v>13#Kodad Daniel</v>
      </c>
    </row>
    <row r="1207" spans="1:5" x14ac:dyDescent="0.45">
      <c r="A1207">
        <v>3435</v>
      </c>
      <c r="B1207" t="s">
        <v>110</v>
      </c>
      <c r="C1207">
        <v>15</v>
      </c>
      <c r="D1207">
        <v>14</v>
      </c>
      <c r="E1207" t="str">
        <f t="shared" si="18"/>
        <v>14#Kodad Daniel</v>
      </c>
    </row>
    <row r="1208" spans="1:5" x14ac:dyDescent="0.45">
      <c r="A1208">
        <v>3802</v>
      </c>
      <c r="B1208" t="s">
        <v>78</v>
      </c>
      <c r="C1208">
        <v>13</v>
      </c>
      <c r="D1208">
        <v>13</v>
      </c>
      <c r="E1208" t="str">
        <f t="shared" si="18"/>
        <v>13#Fedas Michal</v>
      </c>
    </row>
    <row r="1209" spans="1:5" x14ac:dyDescent="0.45">
      <c r="A1209">
        <v>3802</v>
      </c>
      <c r="B1209" t="s">
        <v>78</v>
      </c>
      <c r="C1209">
        <v>14</v>
      </c>
      <c r="D1209">
        <v>14</v>
      </c>
      <c r="E1209" t="str">
        <f t="shared" si="18"/>
        <v>14#Fedas Michal</v>
      </c>
    </row>
    <row r="1210" spans="1:5" x14ac:dyDescent="0.45">
      <c r="A1210">
        <v>6272</v>
      </c>
      <c r="B1210" t="s">
        <v>272</v>
      </c>
      <c r="C1210">
        <v>14</v>
      </c>
      <c r="D1210">
        <v>13</v>
      </c>
      <c r="E1210" t="str">
        <f t="shared" si="18"/>
        <v>13#Peťovský Ivan</v>
      </c>
    </row>
    <row r="1211" spans="1:5" x14ac:dyDescent="0.45">
      <c r="A1211">
        <v>6272</v>
      </c>
      <c r="B1211" t="s">
        <v>272</v>
      </c>
      <c r="C1211">
        <v>13</v>
      </c>
      <c r="D1211">
        <v>14</v>
      </c>
      <c r="E1211" t="str">
        <f t="shared" si="18"/>
        <v>14#Peťovský Ivan</v>
      </c>
    </row>
    <row r="1212" spans="1:5" x14ac:dyDescent="0.45">
      <c r="A1212">
        <v>1086</v>
      </c>
      <c r="B1212" t="s">
        <v>29</v>
      </c>
      <c r="C1212">
        <v>14</v>
      </c>
      <c r="D1212">
        <v>13</v>
      </c>
      <c r="E1212" t="str">
        <f t="shared" si="18"/>
        <v>13#Kuchař Petr</v>
      </c>
    </row>
    <row r="1213" spans="1:5" x14ac:dyDescent="0.45">
      <c r="A1213">
        <v>1086</v>
      </c>
      <c r="B1213" t="s">
        <v>29</v>
      </c>
      <c r="C1213">
        <v>13</v>
      </c>
      <c r="D1213">
        <v>14</v>
      </c>
      <c r="E1213" t="str">
        <f t="shared" si="18"/>
        <v>14#Kuchař Petr</v>
      </c>
    </row>
    <row r="1214" spans="1:5" x14ac:dyDescent="0.45">
      <c r="A1214">
        <v>6929</v>
      </c>
      <c r="B1214" t="s">
        <v>232</v>
      </c>
      <c r="C1214">
        <v>15</v>
      </c>
      <c r="D1214">
        <v>13</v>
      </c>
      <c r="E1214" t="str">
        <f t="shared" si="18"/>
        <v>13#Šudoma Radek</v>
      </c>
    </row>
    <row r="1215" spans="1:5" x14ac:dyDescent="0.45">
      <c r="A1215">
        <v>6929</v>
      </c>
      <c r="B1215" t="s">
        <v>232</v>
      </c>
      <c r="C1215">
        <v>12</v>
      </c>
      <c r="D1215">
        <v>14</v>
      </c>
      <c r="E1215" t="str">
        <f t="shared" si="18"/>
        <v>14#Šudoma Radek</v>
      </c>
    </row>
    <row r="1216" spans="1:5" x14ac:dyDescent="0.45">
      <c r="A1216">
        <v>6205</v>
      </c>
      <c r="B1216" t="s">
        <v>273</v>
      </c>
      <c r="C1216">
        <v>13</v>
      </c>
      <c r="D1216">
        <v>13</v>
      </c>
      <c r="E1216" t="str">
        <f t="shared" si="18"/>
        <v>13#Unzeitlig Jiří</v>
      </c>
    </row>
    <row r="1217" spans="1:5" x14ac:dyDescent="0.45">
      <c r="A1217">
        <v>6205</v>
      </c>
      <c r="B1217" t="s">
        <v>273</v>
      </c>
      <c r="C1217">
        <v>14</v>
      </c>
      <c r="D1217">
        <v>14</v>
      </c>
      <c r="E1217" t="str">
        <f t="shared" si="18"/>
        <v>14#Unzeitlig Jiří</v>
      </c>
    </row>
    <row r="1218" spans="1:5" x14ac:dyDescent="0.45">
      <c r="A1218">
        <v>6778</v>
      </c>
      <c r="B1218" t="s">
        <v>274</v>
      </c>
      <c r="C1218">
        <v>14</v>
      </c>
      <c r="D1218">
        <v>13</v>
      </c>
      <c r="E1218" t="str">
        <f t="shared" si="18"/>
        <v>13#Macháček Oldřich</v>
      </c>
    </row>
    <row r="1219" spans="1:5" x14ac:dyDescent="0.45">
      <c r="A1219">
        <v>6778</v>
      </c>
      <c r="B1219" t="s">
        <v>274</v>
      </c>
      <c r="C1219">
        <v>14</v>
      </c>
      <c r="D1219">
        <v>14</v>
      </c>
      <c r="E1219" t="str">
        <f t="shared" ref="E1219:E1282" si="19">CONCATENATE(D1219,"#",B1219)</f>
        <v>14#Macháček Oldřich</v>
      </c>
    </row>
    <row r="1220" spans="1:5" x14ac:dyDescent="0.45">
      <c r="A1220">
        <v>3822</v>
      </c>
      <c r="B1220" t="s">
        <v>80</v>
      </c>
      <c r="C1220">
        <v>15</v>
      </c>
      <c r="D1220">
        <v>13</v>
      </c>
      <c r="E1220" t="str">
        <f t="shared" si="19"/>
        <v>13#Svitek Ferdinand</v>
      </c>
    </row>
    <row r="1221" spans="1:5" x14ac:dyDescent="0.45">
      <c r="A1221">
        <v>3822</v>
      </c>
      <c r="B1221" t="s">
        <v>80</v>
      </c>
      <c r="C1221">
        <v>14</v>
      </c>
      <c r="D1221">
        <v>14</v>
      </c>
      <c r="E1221" t="str">
        <f t="shared" si="19"/>
        <v>14#Svitek Ferdinand</v>
      </c>
    </row>
    <row r="1222" spans="1:5" x14ac:dyDescent="0.45">
      <c r="A1222">
        <v>4484</v>
      </c>
      <c r="B1222" t="s">
        <v>126</v>
      </c>
      <c r="C1222">
        <v>15</v>
      </c>
      <c r="D1222">
        <v>13</v>
      </c>
      <c r="E1222" t="str">
        <f t="shared" si="19"/>
        <v>13#Vondra Martin</v>
      </c>
    </row>
    <row r="1223" spans="1:5" x14ac:dyDescent="0.45">
      <c r="A1223">
        <v>4484</v>
      </c>
      <c r="B1223" t="s">
        <v>126</v>
      </c>
      <c r="C1223">
        <v>15</v>
      </c>
      <c r="D1223">
        <v>14</v>
      </c>
      <c r="E1223" t="str">
        <f t="shared" si="19"/>
        <v>14#Vondra Martin</v>
      </c>
    </row>
    <row r="1224" spans="1:5" x14ac:dyDescent="0.45">
      <c r="A1224">
        <v>4241</v>
      </c>
      <c r="B1224" t="s">
        <v>109</v>
      </c>
      <c r="C1224">
        <v>1</v>
      </c>
      <c r="D1224">
        <v>9</v>
      </c>
      <c r="E1224" t="str">
        <f t="shared" si="19"/>
        <v>9#Zavřel Jan</v>
      </c>
    </row>
    <row r="1225" spans="1:5" x14ac:dyDescent="0.45">
      <c r="A1225">
        <v>4241</v>
      </c>
      <c r="B1225" t="s">
        <v>109</v>
      </c>
      <c r="C1225">
        <v>1</v>
      </c>
      <c r="D1225">
        <v>10</v>
      </c>
      <c r="E1225" t="str">
        <f t="shared" si="19"/>
        <v>10#Zavřel Jan</v>
      </c>
    </row>
    <row r="1226" spans="1:5" x14ac:dyDescent="0.45">
      <c r="A1226">
        <v>3467</v>
      </c>
      <c r="B1226" t="s">
        <v>143</v>
      </c>
      <c r="C1226">
        <v>1</v>
      </c>
      <c r="D1226">
        <v>9</v>
      </c>
      <c r="E1226" t="str">
        <f t="shared" si="19"/>
        <v>9#Maťák Martin</v>
      </c>
    </row>
    <row r="1227" spans="1:5" x14ac:dyDescent="0.45">
      <c r="A1227">
        <v>3467</v>
      </c>
      <c r="B1227" t="s">
        <v>143</v>
      </c>
      <c r="C1227">
        <v>1</v>
      </c>
      <c r="D1227">
        <v>10</v>
      </c>
      <c r="E1227" t="str">
        <f t="shared" si="19"/>
        <v>10#Maťák Martin</v>
      </c>
    </row>
    <row r="1228" spans="1:5" x14ac:dyDescent="0.45">
      <c r="A1228">
        <v>4073</v>
      </c>
      <c r="B1228" t="s">
        <v>12</v>
      </c>
      <c r="C1228">
        <v>1</v>
      </c>
      <c r="D1228">
        <v>9</v>
      </c>
      <c r="E1228" t="str">
        <f t="shared" si="19"/>
        <v>9#Velebný Pavel</v>
      </c>
    </row>
    <row r="1229" spans="1:5" x14ac:dyDescent="0.45">
      <c r="A1229">
        <v>4073</v>
      </c>
      <c r="B1229" t="s">
        <v>12</v>
      </c>
      <c r="C1229">
        <v>1</v>
      </c>
      <c r="D1229">
        <v>10</v>
      </c>
      <c r="E1229" t="str">
        <f t="shared" si="19"/>
        <v>10#Velebný Pavel</v>
      </c>
    </row>
    <row r="1230" spans="1:5" x14ac:dyDescent="0.45">
      <c r="A1230">
        <v>96</v>
      </c>
      <c r="B1230" t="s">
        <v>146</v>
      </c>
      <c r="C1230">
        <v>1</v>
      </c>
      <c r="D1230">
        <v>9</v>
      </c>
      <c r="E1230" t="str">
        <f t="shared" si="19"/>
        <v>9#Konopásek Josef</v>
      </c>
    </row>
    <row r="1231" spans="1:5" x14ac:dyDescent="0.45">
      <c r="A1231">
        <v>96</v>
      </c>
      <c r="B1231" t="s">
        <v>146</v>
      </c>
      <c r="C1231">
        <v>1</v>
      </c>
      <c r="D1231">
        <v>10</v>
      </c>
      <c r="E1231" t="str">
        <f t="shared" si="19"/>
        <v>10#Konopásek Josef</v>
      </c>
    </row>
    <row r="1232" spans="1:5" x14ac:dyDescent="0.45">
      <c r="A1232">
        <v>2539</v>
      </c>
      <c r="B1232" t="s">
        <v>11</v>
      </c>
      <c r="C1232">
        <v>2</v>
      </c>
      <c r="D1232">
        <v>9</v>
      </c>
      <c r="E1232" t="str">
        <f t="shared" si="19"/>
        <v>9#Štěpnička Martin</v>
      </c>
    </row>
    <row r="1233" spans="1:5" x14ac:dyDescent="0.45">
      <c r="A1233">
        <v>2539</v>
      </c>
      <c r="B1233" t="s">
        <v>11</v>
      </c>
      <c r="C1233">
        <v>1</v>
      </c>
      <c r="D1233">
        <v>10</v>
      </c>
      <c r="E1233" t="str">
        <f t="shared" si="19"/>
        <v>10#Štěpnička Martin</v>
      </c>
    </row>
    <row r="1234" spans="1:5" x14ac:dyDescent="0.45">
      <c r="A1234">
        <v>4103</v>
      </c>
      <c r="B1234" t="s">
        <v>90</v>
      </c>
      <c r="C1234">
        <v>1</v>
      </c>
      <c r="D1234">
        <v>9</v>
      </c>
      <c r="E1234" t="str">
        <f t="shared" si="19"/>
        <v>9#Vydra Filip</v>
      </c>
    </row>
    <row r="1235" spans="1:5" x14ac:dyDescent="0.45">
      <c r="A1235">
        <v>4103</v>
      </c>
      <c r="B1235" t="s">
        <v>90</v>
      </c>
      <c r="C1235">
        <v>2</v>
      </c>
      <c r="D1235">
        <v>10</v>
      </c>
      <c r="E1235" t="str">
        <f t="shared" si="19"/>
        <v>10#Vydra Filip</v>
      </c>
    </row>
    <row r="1236" spans="1:5" x14ac:dyDescent="0.45">
      <c r="A1236">
        <v>2299</v>
      </c>
      <c r="B1236" t="s">
        <v>20</v>
      </c>
      <c r="C1236">
        <v>2</v>
      </c>
      <c r="D1236">
        <v>9</v>
      </c>
      <c r="E1236" t="str">
        <f t="shared" si="19"/>
        <v>9#Štěpnička Radek</v>
      </c>
    </row>
    <row r="1237" spans="1:5" x14ac:dyDescent="0.45">
      <c r="A1237">
        <v>2299</v>
      </c>
      <c r="B1237" t="s">
        <v>20</v>
      </c>
      <c r="C1237">
        <v>1</v>
      </c>
      <c r="D1237">
        <v>10</v>
      </c>
      <c r="E1237" t="str">
        <f t="shared" si="19"/>
        <v>10#Štěpnička Radek</v>
      </c>
    </row>
    <row r="1238" spans="1:5" x14ac:dyDescent="0.45">
      <c r="A1238">
        <v>3428</v>
      </c>
      <c r="B1238" t="s">
        <v>24</v>
      </c>
      <c r="C1238">
        <v>2</v>
      </c>
      <c r="D1238">
        <v>9</v>
      </c>
      <c r="E1238" t="str">
        <f t="shared" si="19"/>
        <v>9#Kabát Petr</v>
      </c>
    </row>
    <row r="1239" spans="1:5" x14ac:dyDescent="0.45">
      <c r="A1239">
        <v>3428</v>
      </c>
      <c r="B1239" t="s">
        <v>24</v>
      </c>
      <c r="C1239">
        <v>1</v>
      </c>
      <c r="D1239">
        <v>10</v>
      </c>
      <c r="E1239" t="str">
        <f t="shared" si="19"/>
        <v>10#Kabát Petr</v>
      </c>
    </row>
    <row r="1240" spans="1:5" x14ac:dyDescent="0.45">
      <c r="A1240">
        <v>3042</v>
      </c>
      <c r="B1240" t="s">
        <v>38</v>
      </c>
      <c r="C1240">
        <v>2</v>
      </c>
      <c r="D1240">
        <v>9</v>
      </c>
      <c r="E1240" t="str">
        <f t="shared" si="19"/>
        <v>9#Hájek Ondřej</v>
      </c>
    </row>
    <row r="1241" spans="1:5" x14ac:dyDescent="0.45">
      <c r="A1241">
        <v>3042</v>
      </c>
      <c r="B1241" t="s">
        <v>38</v>
      </c>
      <c r="C1241">
        <v>2</v>
      </c>
      <c r="D1241">
        <v>10</v>
      </c>
      <c r="E1241" t="str">
        <f t="shared" si="19"/>
        <v>10#Hájek Ondřej</v>
      </c>
    </row>
    <row r="1242" spans="1:5" x14ac:dyDescent="0.45">
      <c r="A1242">
        <v>3379</v>
      </c>
      <c r="B1242" t="s">
        <v>10</v>
      </c>
      <c r="C1242">
        <v>3</v>
      </c>
      <c r="D1242">
        <v>9</v>
      </c>
      <c r="E1242" t="str">
        <f t="shared" si="19"/>
        <v>9#Kameník Jaroslav</v>
      </c>
    </row>
    <row r="1243" spans="1:5" x14ac:dyDescent="0.45">
      <c r="A1243">
        <v>3379</v>
      </c>
      <c r="B1243" t="s">
        <v>10</v>
      </c>
      <c r="C1243">
        <v>2</v>
      </c>
      <c r="D1243">
        <v>10</v>
      </c>
      <c r="E1243" t="str">
        <f t="shared" si="19"/>
        <v>10#Kameník Jaroslav</v>
      </c>
    </row>
    <row r="1244" spans="1:5" x14ac:dyDescent="0.45">
      <c r="A1244">
        <v>4251</v>
      </c>
      <c r="B1244" t="s">
        <v>108</v>
      </c>
      <c r="C1244">
        <v>3</v>
      </c>
      <c r="D1244">
        <v>9</v>
      </c>
      <c r="E1244" t="str">
        <f t="shared" si="19"/>
        <v>9#Holčák Radek</v>
      </c>
    </row>
    <row r="1245" spans="1:5" x14ac:dyDescent="0.45">
      <c r="A1245">
        <v>4251</v>
      </c>
      <c r="B1245" t="s">
        <v>108</v>
      </c>
      <c r="C1245">
        <v>2</v>
      </c>
      <c r="D1245">
        <v>10</v>
      </c>
      <c r="E1245" t="str">
        <f t="shared" si="19"/>
        <v>10#Holčák Radek</v>
      </c>
    </row>
    <row r="1246" spans="1:5" x14ac:dyDescent="0.45">
      <c r="A1246">
        <v>5778</v>
      </c>
      <c r="B1246" t="s">
        <v>183</v>
      </c>
      <c r="C1246">
        <v>3</v>
      </c>
      <c r="D1246">
        <v>9</v>
      </c>
      <c r="E1246" t="str">
        <f t="shared" si="19"/>
        <v>9#Štovčík Viktor</v>
      </c>
    </row>
    <row r="1247" spans="1:5" x14ac:dyDescent="0.45">
      <c r="A1247">
        <v>5778</v>
      </c>
      <c r="B1247" t="s">
        <v>183</v>
      </c>
      <c r="C1247">
        <v>2</v>
      </c>
      <c r="D1247">
        <v>10</v>
      </c>
      <c r="E1247" t="str">
        <f t="shared" si="19"/>
        <v>10#Štovčík Viktor</v>
      </c>
    </row>
    <row r="1248" spans="1:5" x14ac:dyDescent="0.45">
      <c r="A1248">
        <v>2612</v>
      </c>
      <c r="B1248" t="s">
        <v>172</v>
      </c>
      <c r="C1248">
        <v>4</v>
      </c>
      <c r="D1248">
        <v>9</v>
      </c>
      <c r="E1248" t="str">
        <f t="shared" si="19"/>
        <v>9#Halíř Lukáš</v>
      </c>
    </row>
    <row r="1249" spans="1:5" x14ac:dyDescent="0.45">
      <c r="A1249">
        <v>2612</v>
      </c>
      <c r="B1249" t="s">
        <v>172</v>
      </c>
      <c r="C1249">
        <v>2</v>
      </c>
      <c r="D1249">
        <v>10</v>
      </c>
      <c r="E1249" t="str">
        <f t="shared" si="19"/>
        <v>10#Halíř Lukáš</v>
      </c>
    </row>
    <row r="1250" spans="1:5" x14ac:dyDescent="0.45">
      <c r="A1250">
        <v>4005</v>
      </c>
      <c r="B1250" t="s">
        <v>96</v>
      </c>
      <c r="C1250">
        <v>4</v>
      </c>
      <c r="D1250">
        <v>9</v>
      </c>
      <c r="E1250" t="str">
        <f t="shared" si="19"/>
        <v>9#Radil Miroslav</v>
      </c>
    </row>
    <row r="1251" spans="1:5" x14ac:dyDescent="0.45">
      <c r="A1251">
        <v>4005</v>
      </c>
      <c r="B1251" t="s">
        <v>96</v>
      </c>
      <c r="C1251">
        <v>2</v>
      </c>
      <c r="D1251">
        <v>10</v>
      </c>
      <c r="E1251" t="str">
        <f t="shared" si="19"/>
        <v>10#Radil Miroslav</v>
      </c>
    </row>
    <row r="1252" spans="1:5" x14ac:dyDescent="0.45">
      <c r="A1252">
        <v>5382</v>
      </c>
      <c r="B1252" t="s">
        <v>136</v>
      </c>
      <c r="C1252">
        <v>3</v>
      </c>
      <c r="D1252">
        <v>9</v>
      </c>
      <c r="E1252" t="str">
        <f t="shared" si="19"/>
        <v>9#Tomšík Jan</v>
      </c>
    </row>
    <row r="1253" spans="1:5" x14ac:dyDescent="0.45">
      <c r="A1253">
        <v>5382</v>
      </c>
      <c r="B1253" t="s">
        <v>136</v>
      </c>
      <c r="C1253">
        <v>3</v>
      </c>
      <c r="D1253">
        <v>10</v>
      </c>
      <c r="E1253" t="str">
        <f t="shared" si="19"/>
        <v>10#Tomšík Jan</v>
      </c>
    </row>
    <row r="1254" spans="1:5" x14ac:dyDescent="0.45">
      <c r="A1254">
        <v>3486</v>
      </c>
      <c r="B1254" t="s">
        <v>43</v>
      </c>
      <c r="C1254">
        <v>2</v>
      </c>
      <c r="D1254">
        <v>9</v>
      </c>
      <c r="E1254" t="str">
        <f t="shared" si="19"/>
        <v>9#Tichý Jan</v>
      </c>
    </row>
    <row r="1255" spans="1:5" x14ac:dyDescent="0.45">
      <c r="A1255">
        <v>3486</v>
      </c>
      <c r="B1255" t="s">
        <v>43</v>
      </c>
      <c r="C1255">
        <v>4</v>
      </c>
      <c r="D1255">
        <v>10</v>
      </c>
      <c r="E1255" t="str">
        <f t="shared" si="19"/>
        <v>10#Tichý Jan</v>
      </c>
    </row>
    <row r="1256" spans="1:5" x14ac:dyDescent="0.45">
      <c r="A1256">
        <v>3052</v>
      </c>
      <c r="B1256" t="s">
        <v>25</v>
      </c>
      <c r="C1256">
        <v>5</v>
      </c>
      <c r="D1256">
        <v>9</v>
      </c>
      <c r="E1256" t="str">
        <f t="shared" si="19"/>
        <v>9#Černý Radek</v>
      </c>
    </row>
    <row r="1257" spans="1:5" x14ac:dyDescent="0.45">
      <c r="A1257">
        <v>3052</v>
      </c>
      <c r="B1257" t="s">
        <v>25</v>
      </c>
      <c r="C1257">
        <v>1</v>
      </c>
      <c r="D1257">
        <v>10</v>
      </c>
      <c r="E1257" t="str">
        <f t="shared" si="19"/>
        <v>10#Černý Radek</v>
      </c>
    </row>
    <row r="1258" spans="1:5" x14ac:dyDescent="0.45">
      <c r="A1258">
        <v>3751</v>
      </c>
      <c r="B1258" t="s">
        <v>85</v>
      </c>
      <c r="C1258">
        <v>4</v>
      </c>
      <c r="D1258">
        <v>9</v>
      </c>
      <c r="E1258" t="str">
        <f t="shared" si="19"/>
        <v>9#Viktorin Tomáš</v>
      </c>
    </row>
    <row r="1259" spans="1:5" x14ac:dyDescent="0.45">
      <c r="A1259">
        <v>3751</v>
      </c>
      <c r="B1259" t="s">
        <v>85</v>
      </c>
      <c r="C1259">
        <v>3</v>
      </c>
      <c r="D1259">
        <v>10</v>
      </c>
      <c r="E1259" t="str">
        <f t="shared" si="19"/>
        <v>10#Viktorin Tomáš</v>
      </c>
    </row>
    <row r="1260" spans="1:5" x14ac:dyDescent="0.45">
      <c r="A1260">
        <v>6210</v>
      </c>
      <c r="B1260" t="s">
        <v>186</v>
      </c>
      <c r="C1260">
        <v>1</v>
      </c>
      <c r="D1260">
        <v>9</v>
      </c>
      <c r="E1260" t="str">
        <f t="shared" si="19"/>
        <v>9#Vojta Jan</v>
      </c>
    </row>
    <row r="1261" spans="1:5" x14ac:dyDescent="0.45">
      <c r="A1261">
        <v>6210</v>
      </c>
      <c r="B1261" t="s">
        <v>186</v>
      </c>
      <c r="C1261">
        <v>6</v>
      </c>
      <c r="D1261">
        <v>10</v>
      </c>
      <c r="E1261" t="str">
        <f t="shared" si="19"/>
        <v>10#Vojta Jan</v>
      </c>
    </row>
    <row r="1262" spans="1:5" x14ac:dyDescent="0.45">
      <c r="A1262">
        <v>5939</v>
      </c>
      <c r="B1262" t="s">
        <v>161</v>
      </c>
      <c r="C1262">
        <v>4</v>
      </c>
      <c r="D1262">
        <v>9</v>
      </c>
      <c r="E1262" t="str">
        <f t="shared" si="19"/>
        <v>9#Vosáhlo Pavel</v>
      </c>
    </row>
    <row r="1263" spans="1:5" x14ac:dyDescent="0.45">
      <c r="A1263">
        <v>5939</v>
      </c>
      <c r="B1263" t="s">
        <v>161</v>
      </c>
      <c r="C1263">
        <v>3</v>
      </c>
      <c r="D1263">
        <v>10</v>
      </c>
      <c r="E1263" t="str">
        <f t="shared" si="19"/>
        <v>10#Vosáhlo Pavel</v>
      </c>
    </row>
    <row r="1264" spans="1:5" x14ac:dyDescent="0.45">
      <c r="A1264">
        <v>4300</v>
      </c>
      <c r="B1264" t="s">
        <v>160</v>
      </c>
      <c r="C1264">
        <v>3</v>
      </c>
      <c r="D1264">
        <v>9</v>
      </c>
      <c r="E1264" t="str">
        <f t="shared" si="19"/>
        <v>9#Hejda Richard</v>
      </c>
    </row>
    <row r="1265" spans="1:5" x14ac:dyDescent="0.45">
      <c r="A1265">
        <v>4300</v>
      </c>
      <c r="B1265" t="s">
        <v>160</v>
      </c>
      <c r="C1265">
        <v>5</v>
      </c>
      <c r="D1265">
        <v>10</v>
      </c>
      <c r="E1265" t="str">
        <f t="shared" si="19"/>
        <v>10#Hejda Richard</v>
      </c>
    </row>
    <row r="1266" spans="1:5" x14ac:dyDescent="0.45">
      <c r="A1266">
        <v>7047</v>
      </c>
      <c r="B1266" t="s">
        <v>275</v>
      </c>
      <c r="C1266">
        <v>4</v>
      </c>
      <c r="D1266">
        <v>9</v>
      </c>
      <c r="E1266" t="str">
        <f t="shared" si="19"/>
        <v>9#Čtverák Jaroslav</v>
      </c>
    </row>
    <row r="1267" spans="1:5" x14ac:dyDescent="0.45">
      <c r="A1267">
        <v>7047</v>
      </c>
      <c r="B1267" t="s">
        <v>275</v>
      </c>
      <c r="C1267">
        <v>4</v>
      </c>
      <c r="D1267">
        <v>10</v>
      </c>
      <c r="E1267" t="str">
        <f t="shared" si="19"/>
        <v>10#Čtverák Jaroslav</v>
      </c>
    </row>
    <row r="1268" spans="1:5" x14ac:dyDescent="0.45">
      <c r="A1268">
        <v>2793</v>
      </c>
      <c r="B1268" t="s">
        <v>9</v>
      </c>
      <c r="C1268">
        <v>5</v>
      </c>
      <c r="D1268">
        <v>9</v>
      </c>
      <c r="E1268" t="str">
        <f t="shared" si="19"/>
        <v>9#Sičák Pavel</v>
      </c>
    </row>
    <row r="1269" spans="1:5" x14ac:dyDescent="0.45">
      <c r="A1269">
        <v>2793</v>
      </c>
      <c r="B1269" t="s">
        <v>9</v>
      </c>
      <c r="C1269">
        <v>3</v>
      </c>
      <c r="D1269">
        <v>10</v>
      </c>
      <c r="E1269" t="str">
        <f t="shared" si="19"/>
        <v>10#Sičák Pavel</v>
      </c>
    </row>
    <row r="1270" spans="1:5" x14ac:dyDescent="0.45">
      <c r="A1270">
        <v>3320</v>
      </c>
      <c r="B1270" t="s">
        <v>276</v>
      </c>
      <c r="C1270">
        <v>5</v>
      </c>
      <c r="D1270">
        <v>9</v>
      </c>
      <c r="E1270" t="str">
        <f t="shared" si="19"/>
        <v>9#Hladík Roman</v>
      </c>
    </row>
    <row r="1271" spans="1:5" x14ac:dyDescent="0.45">
      <c r="A1271">
        <v>3320</v>
      </c>
      <c r="B1271" t="s">
        <v>276</v>
      </c>
      <c r="C1271">
        <v>3</v>
      </c>
      <c r="D1271">
        <v>10</v>
      </c>
      <c r="E1271" t="str">
        <f t="shared" si="19"/>
        <v>10#Hladík Roman</v>
      </c>
    </row>
    <row r="1272" spans="1:5" x14ac:dyDescent="0.45">
      <c r="A1272">
        <v>4109</v>
      </c>
      <c r="B1272" t="s">
        <v>103</v>
      </c>
      <c r="C1272">
        <v>6</v>
      </c>
      <c r="D1272">
        <v>9</v>
      </c>
      <c r="E1272" t="str">
        <f t="shared" si="19"/>
        <v>9#Rajdl Jaroslav</v>
      </c>
    </row>
    <row r="1273" spans="1:5" x14ac:dyDescent="0.45">
      <c r="A1273">
        <v>4109</v>
      </c>
      <c r="B1273" t="s">
        <v>103</v>
      </c>
      <c r="C1273">
        <v>2</v>
      </c>
      <c r="D1273">
        <v>10</v>
      </c>
      <c r="E1273" t="str">
        <f t="shared" si="19"/>
        <v>10#Rajdl Jaroslav</v>
      </c>
    </row>
    <row r="1274" spans="1:5" x14ac:dyDescent="0.45">
      <c r="A1274">
        <v>4737</v>
      </c>
      <c r="B1274" t="s">
        <v>131</v>
      </c>
      <c r="C1274">
        <v>5</v>
      </c>
      <c r="D1274">
        <v>9</v>
      </c>
      <c r="E1274" t="str">
        <f t="shared" si="19"/>
        <v>9#Kapusta Lukáš</v>
      </c>
    </row>
    <row r="1275" spans="1:5" x14ac:dyDescent="0.45">
      <c r="A1275">
        <v>4737</v>
      </c>
      <c r="B1275" t="s">
        <v>131</v>
      </c>
      <c r="C1275">
        <v>4</v>
      </c>
      <c r="D1275">
        <v>10</v>
      </c>
      <c r="E1275" t="str">
        <f t="shared" si="19"/>
        <v>10#Kapusta Lukáš</v>
      </c>
    </row>
    <row r="1276" spans="1:5" x14ac:dyDescent="0.45">
      <c r="A1276">
        <v>95</v>
      </c>
      <c r="B1276" t="s">
        <v>277</v>
      </c>
      <c r="C1276">
        <v>5</v>
      </c>
      <c r="D1276">
        <v>9</v>
      </c>
      <c r="E1276" t="str">
        <f t="shared" si="19"/>
        <v>9#Konopásek Ladislav</v>
      </c>
    </row>
    <row r="1277" spans="1:5" x14ac:dyDescent="0.45">
      <c r="A1277">
        <v>95</v>
      </c>
      <c r="B1277" t="s">
        <v>277</v>
      </c>
      <c r="C1277">
        <v>4</v>
      </c>
      <c r="D1277">
        <v>10</v>
      </c>
      <c r="E1277" t="str">
        <f t="shared" si="19"/>
        <v>10#Konopásek Ladislav</v>
      </c>
    </row>
    <row r="1278" spans="1:5" x14ac:dyDescent="0.45">
      <c r="A1278">
        <v>3373</v>
      </c>
      <c r="B1278" t="s">
        <v>36</v>
      </c>
      <c r="C1278">
        <v>8</v>
      </c>
      <c r="D1278">
        <v>9</v>
      </c>
      <c r="E1278" t="str">
        <f t="shared" si="19"/>
        <v>9#Kunst Antonín</v>
      </c>
    </row>
    <row r="1279" spans="1:5" x14ac:dyDescent="0.45">
      <c r="A1279">
        <v>3373</v>
      </c>
      <c r="B1279" t="s">
        <v>36</v>
      </c>
      <c r="C1279">
        <v>1</v>
      </c>
      <c r="D1279">
        <v>10</v>
      </c>
      <c r="E1279" t="str">
        <f t="shared" si="19"/>
        <v>10#Kunst Antonín</v>
      </c>
    </row>
    <row r="1280" spans="1:5" x14ac:dyDescent="0.45">
      <c r="A1280">
        <v>5356</v>
      </c>
      <c r="B1280" t="s">
        <v>209</v>
      </c>
      <c r="C1280">
        <v>7</v>
      </c>
      <c r="D1280">
        <v>9</v>
      </c>
      <c r="E1280" t="str">
        <f t="shared" si="19"/>
        <v>9#Černý Tomáš st.</v>
      </c>
    </row>
    <row r="1281" spans="1:5" x14ac:dyDescent="0.45">
      <c r="A1281">
        <v>5356</v>
      </c>
      <c r="B1281" t="s">
        <v>209</v>
      </c>
      <c r="C1281">
        <v>2</v>
      </c>
      <c r="D1281">
        <v>10</v>
      </c>
      <c r="E1281" t="str">
        <f t="shared" si="19"/>
        <v>10#Černý Tomáš st.</v>
      </c>
    </row>
    <row r="1282" spans="1:5" x14ac:dyDescent="0.45">
      <c r="A1282">
        <v>4056</v>
      </c>
      <c r="B1282" t="s">
        <v>98</v>
      </c>
      <c r="C1282">
        <v>6</v>
      </c>
      <c r="D1282">
        <v>9</v>
      </c>
      <c r="E1282" t="str">
        <f t="shared" si="19"/>
        <v>9#Tvarůžek Miroslav</v>
      </c>
    </row>
    <row r="1283" spans="1:5" x14ac:dyDescent="0.45">
      <c r="A1283">
        <v>4056</v>
      </c>
      <c r="B1283" t="s">
        <v>98</v>
      </c>
      <c r="C1283">
        <v>3</v>
      </c>
      <c r="D1283">
        <v>10</v>
      </c>
      <c r="E1283" t="str">
        <f t="shared" ref="E1283:E1346" si="20">CONCATENATE(D1283,"#",B1283)</f>
        <v>10#Tvarůžek Miroslav</v>
      </c>
    </row>
    <row r="1284" spans="1:5" x14ac:dyDescent="0.45">
      <c r="A1284">
        <v>1730</v>
      </c>
      <c r="B1284" t="s">
        <v>5</v>
      </c>
      <c r="C1284">
        <v>4</v>
      </c>
      <c r="D1284">
        <v>9</v>
      </c>
      <c r="E1284" t="str">
        <f t="shared" si="20"/>
        <v>9#Vitásek Jiří</v>
      </c>
    </row>
    <row r="1285" spans="1:5" x14ac:dyDescent="0.45">
      <c r="A1285">
        <v>1730</v>
      </c>
      <c r="B1285" t="s">
        <v>5</v>
      </c>
      <c r="C1285">
        <v>6</v>
      </c>
      <c r="D1285">
        <v>10</v>
      </c>
      <c r="E1285" t="str">
        <f t="shared" si="20"/>
        <v>10#Vitásek Jiří</v>
      </c>
    </row>
    <row r="1286" spans="1:5" x14ac:dyDescent="0.45">
      <c r="A1286">
        <v>5582</v>
      </c>
      <c r="B1286" t="s">
        <v>155</v>
      </c>
      <c r="C1286">
        <v>7</v>
      </c>
      <c r="D1286">
        <v>9</v>
      </c>
      <c r="E1286" t="str">
        <f t="shared" si="20"/>
        <v>9#Šitina Josef</v>
      </c>
    </row>
    <row r="1287" spans="1:5" x14ac:dyDescent="0.45">
      <c r="A1287">
        <v>5582</v>
      </c>
      <c r="B1287" t="s">
        <v>155</v>
      </c>
      <c r="C1287">
        <v>3</v>
      </c>
      <c r="D1287">
        <v>10</v>
      </c>
      <c r="E1287" t="str">
        <f t="shared" si="20"/>
        <v>10#Šitina Josef</v>
      </c>
    </row>
    <row r="1288" spans="1:5" x14ac:dyDescent="0.45">
      <c r="A1288">
        <v>2763</v>
      </c>
      <c r="B1288" t="s">
        <v>99</v>
      </c>
      <c r="C1288">
        <v>5</v>
      </c>
      <c r="D1288">
        <v>9</v>
      </c>
      <c r="E1288" t="str">
        <f t="shared" si="20"/>
        <v>9#Vik Marek</v>
      </c>
    </row>
    <row r="1289" spans="1:5" x14ac:dyDescent="0.45">
      <c r="A1289">
        <v>2763</v>
      </c>
      <c r="B1289" t="s">
        <v>99</v>
      </c>
      <c r="C1289">
        <v>5</v>
      </c>
      <c r="D1289">
        <v>10</v>
      </c>
      <c r="E1289" t="str">
        <f t="shared" si="20"/>
        <v>10#Vik Marek</v>
      </c>
    </row>
    <row r="1290" spans="1:5" x14ac:dyDescent="0.45">
      <c r="A1290">
        <v>3706</v>
      </c>
      <c r="B1290" t="s">
        <v>83</v>
      </c>
      <c r="C1290">
        <v>2</v>
      </c>
      <c r="D1290">
        <v>9</v>
      </c>
      <c r="E1290" t="str">
        <f t="shared" si="20"/>
        <v>9#Komora Martin</v>
      </c>
    </row>
    <row r="1291" spans="1:5" x14ac:dyDescent="0.45">
      <c r="A1291">
        <v>3706</v>
      </c>
      <c r="B1291" t="s">
        <v>83</v>
      </c>
      <c r="C1291">
        <v>8</v>
      </c>
      <c r="D1291">
        <v>10</v>
      </c>
      <c r="E1291" t="str">
        <f t="shared" si="20"/>
        <v>10#Komora Martin</v>
      </c>
    </row>
    <row r="1292" spans="1:5" x14ac:dyDescent="0.45">
      <c r="A1292">
        <v>7042</v>
      </c>
      <c r="B1292" t="s">
        <v>278</v>
      </c>
      <c r="C1292">
        <v>2</v>
      </c>
      <c r="D1292">
        <v>9</v>
      </c>
      <c r="E1292" t="str">
        <f t="shared" si="20"/>
        <v>9#Houžvíček Jan</v>
      </c>
    </row>
    <row r="1293" spans="1:5" x14ac:dyDescent="0.45">
      <c r="A1293">
        <v>7042</v>
      </c>
      <c r="B1293" t="s">
        <v>278</v>
      </c>
      <c r="C1293">
        <v>8</v>
      </c>
      <c r="D1293">
        <v>10</v>
      </c>
      <c r="E1293" t="str">
        <f t="shared" si="20"/>
        <v>10#Houžvíček Jan</v>
      </c>
    </row>
    <row r="1294" spans="1:5" x14ac:dyDescent="0.45">
      <c r="A1294">
        <v>5390</v>
      </c>
      <c r="B1294" t="s">
        <v>149</v>
      </c>
      <c r="C1294">
        <v>1</v>
      </c>
      <c r="D1294">
        <v>9</v>
      </c>
      <c r="E1294" t="str">
        <f t="shared" si="20"/>
        <v>9#Vrtěl Ondřej</v>
      </c>
    </row>
    <row r="1295" spans="1:5" x14ac:dyDescent="0.45">
      <c r="A1295">
        <v>5390</v>
      </c>
      <c r="B1295" t="s">
        <v>149</v>
      </c>
      <c r="C1295">
        <v>10</v>
      </c>
      <c r="D1295">
        <v>10</v>
      </c>
      <c r="E1295" t="str">
        <f t="shared" si="20"/>
        <v>10#Vrtěl Ondřej</v>
      </c>
    </row>
    <row r="1296" spans="1:5" x14ac:dyDescent="0.45">
      <c r="A1296">
        <v>3424</v>
      </c>
      <c r="B1296" t="s">
        <v>79</v>
      </c>
      <c r="C1296">
        <v>2</v>
      </c>
      <c r="D1296">
        <v>9</v>
      </c>
      <c r="E1296" t="str">
        <f t="shared" si="20"/>
        <v>9#Vrtěl Petr</v>
      </c>
    </row>
    <row r="1297" spans="1:5" x14ac:dyDescent="0.45">
      <c r="A1297">
        <v>3424</v>
      </c>
      <c r="B1297" t="s">
        <v>79</v>
      </c>
      <c r="C1297">
        <v>9</v>
      </c>
      <c r="D1297">
        <v>10</v>
      </c>
      <c r="E1297" t="str">
        <f t="shared" si="20"/>
        <v>10#Vrtěl Petr</v>
      </c>
    </row>
    <row r="1298" spans="1:5" x14ac:dyDescent="0.45">
      <c r="A1298">
        <v>3645</v>
      </c>
      <c r="B1298" t="s">
        <v>34</v>
      </c>
      <c r="C1298">
        <v>5</v>
      </c>
      <c r="D1298">
        <v>9</v>
      </c>
      <c r="E1298" t="str">
        <f t="shared" si="20"/>
        <v>9#Bank Jan</v>
      </c>
    </row>
    <row r="1299" spans="1:5" x14ac:dyDescent="0.45">
      <c r="A1299">
        <v>3645</v>
      </c>
      <c r="B1299" t="s">
        <v>34</v>
      </c>
      <c r="C1299">
        <v>6</v>
      </c>
      <c r="D1299">
        <v>10</v>
      </c>
      <c r="E1299" t="str">
        <f t="shared" si="20"/>
        <v>10#Bank Jan</v>
      </c>
    </row>
    <row r="1300" spans="1:5" x14ac:dyDescent="0.45">
      <c r="A1300">
        <v>3885</v>
      </c>
      <c r="B1300" t="s">
        <v>89</v>
      </c>
      <c r="C1300">
        <v>5</v>
      </c>
      <c r="D1300">
        <v>9</v>
      </c>
      <c r="E1300" t="str">
        <f t="shared" si="20"/>
        <v>9#Zeman Tomáš</v>
      </c>
    </row>
    <row r="1301" spans="1:5" x14ac:dyDescent="0.45">
      <c r="A1301">
        <v>3885</v>
      </c>
      <c r="B1301" t="s">
        <v>89</v>
      </c>
      <c r="C1301">
        <v>6</v>
      </c>
      <c r="D1301">
        <v>10</v>
      </c>
      <c r="E1301" t="str">
        <f t="shared" si="20"/>
        <v>10#Zeman Tomáš</v>
      </c>
    </row>
    <row r="1302" spans="1:5" x14ac:dyDescent="0.45">
      <c r="A1302">
        <v>3278</v>
      </c>
      <c r="B1302" t="s">
        <v>101</v>
      </c>
      <c r="C1302">
        <v>8</v>
      </c>
      <c r="D1302">
        <v>9</v>
      </c>
      <c r="E1302" t="str">
        <f t="shared" si="20"/>
        <v>9#Staněk Karel</v>
      </c>
    </row>
    <row r="1303" spans="1:5" x14ac:dyDescent="0.45">
      <c r="A1303">
        <v>3278</v>
      </c>
      <c r="B1303" t="s">
        <v>101</v>
      </c>
      <c r="C1303">
        <v>3</v>
      </c>
      <c r="D1303">
        <v>10</v>
      </c>
      <c r="E1303" t="str">
        <f t="shared" si="20"/>
        <v>10#Staněk Karel</v>
      </c>
    </row>
    <row r="1304" spans="1:5" x14ac:dyDescent="0.45">
      <c r="A1304">
        <v>6643</v>
      </c>
      <c r="B1304" t="s">
        <v>179</v>
      </c>
      <c r="C1304">
        <v>6</v>
      </c>
      <c r="D1304">
        <v>9</v>
      </c>
      <c r="E1304" t="str">
        <f t="shared" si="20"/>
        <v>9#Hanousek Jiří</v>
      </c>
    </row>
    <row r="1305" spans="1:5" x14ac:dyDescent="0.45">
      <c r="A1305">
        <v>6643</v>
      </c>
      <c r="B1305" t="s">
        <v>179</v>
      </c>
      <c r="C1305">
        <v>5</v>
      </c>
      <c r="D1305">
        <v>10</v>
      </c>
      <c r="E1305" t="str">
        <f t="shared" si="20"/>
        <v>10#Hanousek Jiří</v>
      </c>
    </row>
    <row r="1306" spans="1:5" x14ac:dyDescent="0.45">
      <c r="A1306">
        <v>1923</v>
      </c>
      <c r="B1306" t="s">
        <v>279</v>
      </c>
      <c r="C1306">
        <v>8</v>
      </c>
      <c r="D1306">
        <v>9</v>
      </c>
      <c r="E1306" t="str">
        <f t="shared" si="20"/>
        <v>9#Kolařík David ing.</v>
      </c>
    </row>
    <row r="1307" spans="1:5" x14ac:dyDescent="0.45">
      <c r="A1307">
        <v>1923</v>
      </c>
      <c r="B1307" t="s">
        <v>279</v>
      </c>
      <c r="C1307">
        <v>4</v>
      </c>
      <c r="D1307">
        <v>10</v>
      </c>
      <c r="E1307" t="str">
        <f t="shared" si="20"/>
        <v>10#Kolařík David ing.</v>
      </c>
    </row>
    <row r="1308" spans="1:5" x14ac:dyDescent="0.45">
      <c r="A1308">
        <v>3677</v>
      </c>
      <c r="B1308" t="s">
        <v>41</v>
      </c>
      <c r="C1308">
        <v>1</v>
      </c>
      <c r="D1308">
        <v>9</v>
      </c>
      <c r="E1308" t="str">
        <f t="shared" si="20"/>
        <v>9#Peterka Jaroslav</v>
      </c>
    </row>
    <row r="1309" spans="1:5" x14ac:dyDescent="0.45">
      <c r="A1309">
        <v>3677</v>
      </c>
      <c r="B1309" t="s">
        <v>41</v>
      </c>
      <c r="C1309">
        <v>11</v>
      </c>
      <c r="D1309">
        <v>10</v>
      </c>
      <c r="E1309" t="str">
        <f t="shared" si="20"/>
        <v>10#Peterka Jaroslav</v>
      </c>
    </row>
    <row r="1310" spans="1:5" x14ac:dyDescent="0.45">
      <c r="A1310">
        <v>3846</v>
      </c>
      <c r="B1310" t="s">
        <v>178</v>
      </c>
      <c r="C1310">
        <v>6</v>
      </c>
      <c r="D1310">
        <v>9</v>
      </c>
      <c r="E1310" t="str">
        <f t="shared" si="20"/>
        <v>9#Mucala David</v>
      </c>
    </row>
    <row r="1311" spans="1:5" x14ac:dyDescent="0.45">
      <c r="A1311">
        <v>3846</v>
      </c>
      <c r="B1311" t="s">
        <v>178</v>
      </c>
      <c r="C1311">
        <v>6</v>
      </c>
      <c r="D1311">
        <v>10</v>
      </c>
      <c r="E1311" t="str">
        <f t="shared" si="20"/>
        <v>10#Mucala David</v>
      </c>
    </row>
    <row r="1312" spans="1:5" x14ac:dyDescent="0.45">
      <c r="A1312">
        <v>4173</v>
      </c>
      <c r="B1312" t="s">
        <v>129</v>
      </c>
      <c r="C1312">
        <v>3</v>
      </c>
      <c r="D1312">
        <v>9</v>
      </c>
      <c r="E1312" t="str">
        <f t="shared" si="20"/>
        <v>9#Varga Ladislav</v>
      </c>
    </row>
    <row r="1313" spans="1:5" x14ac:dyDescent="0.45">
      <c r="A1313">
        <v>4173</v>
      </c>
      <c r="B1313" t="s">
        <v>129</v>
      </c>
      <c r="C1313">
        <v>9</v>
      </c>
      <c r="D1313">
        <v>10</v>
      </c>
      <c r="E1313" t="str">
        <f t="shared" si="20"/>
        <v>10#Varga Ladislav</v>
      </c>
    </row>
    <row r="1314" spans="1:5" x14ac:dyDescent="0.45">
      <c r="A1314">
        <v>3715</v>
      </c>
      <c r="B1314" t="s">
        <v>82</v>
      </c>
      <c r="C1314">
        <v>7</v>
      </c>
      <c r="D1314">
        <v>9</v>
      </c>
      <c r="E1314" t="str">
        <f t="shared" si="20"/>
        <v>9#Kortiš Ladislav</v>
      </c>
    </row>
    <row r="1315" spans="1:5" x14ac:dyDescent="0.45">
      <c r="A1315">
        <v>3715</v>
      </c>
      <c r="B1315" t="s">
        <v>82</v>
      </c>
      <c r="C1315">
        <v>5</v>
      </c>
      <c r="D1315">
        <v>10</v>
      </c>
      <c r="E1315" t="str">
        <f t="shared" si="20"/>
        <v>10#Kortiš Ladislav</v>
      </c>
    </row>
    <row r="1316" spans="1:5" x14ac:dyDescent="0.45">
      <c r="A1316">
        <v>3380</v>
      </c>
      <c r="B1316" t="s">
        <v>171</v>
      </c>
      <c r="C1316">
        <v>7</v>
      </c>
      <c r="D1316">
        <v>9</v>
      </c>
      <c r="E1316" t="str">
        <f t="shared" si="20"/>
        <v>9#Šetina Michal</v>
      </c>
    </row>
    <row r="1317" spans="1:5" x14ac:dyDescent="0.45">
      <c r="A1317">
        <v>3380</v>
      </c>
      <c r="B1317" t="s">
        <v>171</v>
      </c>
      <c r="C1317">
        <v>5</v>
      </c>
      <c r="D1317">
        <v>10</v>
      </c>
      <c r="E1317" t="str">
        <f t="shared" si="20"/>
        <v>10#Šetina Michal</v>
      </c>
    </row>
    <row r="1318" spans="1:5" x14ac:dyDescent="0.45">
      <c r="A1318">
        <v>3422</v>
      </c>
      <c r="B1318" t="s">
        <v>77</v>
      </c>
      <c r="C1318">
        <v>8</v>
      </c>
      <c r="D1318">
        <v>9</v>
      </c>
      <c r="E1318" t="str">
        <f t="shared" si="20"/>
        <v>9#Ondrušek Roman</v>
      </c>
    </row>
    <row r="1319" spans="1:5" x14ac:dyDescent="0.45">
      <c r="A1319">
        <v>3422</v>
      </c>
      <c r="B1319" t="s">
        <v>77</v>
      </c>
      <c r="C1319">
        <v>4</v>
      </c>
      <c r="D1319">
        <v>10</v>
      </c>
      <c r="E1319" t="str">
        <f t="shared" si="20"/>
        <v>10#Ondrušek Roman</v>
      </c>
    </row>
    <row r="1320" spans="1:5" x14ac:dyDescent="0.45">
      <c r="A1320">
        <v>1106</v>
      </c>
      <c r="B1320" t="s">
        <v>139</v>
      </c>
      <c r="C1320">
        <v>3</v>
      </c>
      <c r="D1320">
        <v>9</v>
      </c>
      <c r="E1320" t="str">
        <f t="shared" si="20"/>
        <v>9#Rada Milan</v>
      </c>
    </row>
    <row r="1321" spans="1:5" x14ac:dyDescent="0.45">
      <c r="A1321">
        <v>1106</v>
      </c>
      <c r="B1321" t="s">
        <v>139</v>
      </c>
      <c r="C1321">
        <v>9.5</v>
      </c>
      <c r="D1321">
        <v>10</v>
      </c>
      <c r="E1321" t="str">
        <f t="shared" si="20"/>
        <v>10#Rada Milan</v>
      </c>
    </row>
    <row r="1322" spans="1:5" x14ac:dyDescent="0.45">
      <c r="A1322">
        <v>2646</v>
      </c>
      <c r="B1322" t="s">
        <v>218</v>
      </c>
      <c r="C1322">
        <v>2</v>
      </c>
      <c r="D1322">
        <v>9</v>
      </c>
      <c r="E1322" t="str">
        <f t="shared" si="20"/>
        <v>9#Soukup Michal</v>
      </c>
    </row>
    <row r="1323" spans="1:5" x14ac:dyDescent="0.45">
      <c r="A1323">
        <v>2646</v>
      </c>
      <c r="B1323" t="s">
        <v>218</v>
      </c>
      <c r="C1323">
        <v>11</v>
      </c>
      <c r="D1323">
        <v>10</v>
      </c>
      <c r="E1323" t="str">
        <f t="shared" si="20"/>
        <v>10#Soukup Michal</v>
      </c>
    </row>
    <row r="1324" spans="1:5" x14ac:dyDescent="0.45">
      <c r="A1324">
        <v>4625</v>
      </c>
      <c r="B1324" t="s">
        <v>121</v>
      </c>
      <c r="C1324">
        <v>4</v>
      </c>
      <c r="D1324">
        <v>9</v>
      </c>
      <c r="E1324" t="str">
        <f t="shared" si="20"/>
        <v>9#Hrdlička Jaroslav</v>
      </c>
    </row>
    <row r="1325" spans="1:5" x14ac:dyDescent="0.45">
      <c r="A1325">
        <v>4625</v>
      </c>
      <c r="B1325" t="s">
        <v>121</v>
      </c>
      <c r="C1325">
        <v>9</v>
      </c>
      <c r="D1325">
        <v>10</v>
      </c>
      <c r="E1325" t="str">
        <f t="shared" si="20"/>
        <v>10#Hrdlička Jaroslav</v>
      </c>
    </row>
    <row r="1326" spans="1:5" x14ac:dyDescent="0.45">
      <c r="A1326">
        <v>2327</v>
      </c>
      <c r="B1326" t="s">
        <v>28</v>
      </c>
      <c r="C1326">
        <v>9</v>
      </c>
      <c r="D1326">
        <v>9</v>
      </c>
      <c r="E1326" t="str">
        <f t="shared" si="20"/>
        <v>9#Douša Jan</v>
      </c>
    </row>
    <row r="1327" spans="1:5" x14ac:dyDescent="0.45">
      <c r="A1327">
        <v>2327</v>
      </c>
      <c r="B1327" t="s">
        <v>28</v>
      </c>
      <c r="C1327">
        <v>4</v>
      </c>
      <c r="D1327">
        <v>10</v>
      </c>
      <c r="E1327" t="str">
        <f t="shared" si="20"/>
        <v>10#Douša Jan</v>
      </c>
    </row>
    <row r="1328" spans="1:5" x14ac:dyDescent="0.45">
      <c r="A1328">
        <v>3834</v>
      </c>
      <c r="B1328" t="s">
        <v>153</v>
      </c>
      <c r="C1328">
        <v>1</v>
      </c>
      <c r="D1328">
        <v>9</v>
      </c>
      <c r="E1328" t="str">
        <f t="shared" si="20"/>
        <v>9#Koucký Miloslav</v>
      </c>
    </row>
    <row r="1329" spans="1:5" x14ac:dyDescent="0.45">
      <c r="A1329">
        <v>3834</v>
      </c>
      <c r="B1329" t="s">
        <v>153</v>
      </c>
      <c r="C1329">
        <v>12</v>
      </c>
      <c r="D1329">
        <v>10</v>
      </c>
      <c r="E1329" t="str">
        <f t="shared" si="20"/>
        <v>10#Koucký Miloslav</v>
      </c>
    </row>
    <row r="1330" spans="1:5" x14ac:dyDescent="0.45">
      <c r="A1330">
        <v>3366</v>
      </c>
      <c r="B1330" t="s">
        <v>15</v>
      </c>
      <c r="C1330">
        <v>6</v>
      </c>
      <c r="D1330">
        <v>9</v>
      </c>
      <c r="E1330" t="str">
        <f t="shared" si="20"/>
        <v>9#Chadraba Petr</v>
      </c>
    </row>
    <row r="1331" spans="1:5" x14ac:dyDescent="0.45">
      <c r="A1331">
        <v>3366</v>
      </c>
      <c r="B1331" t="s">
        <v>15</v>
      </c>
      <c r="C1331">
        <v>7</v>
      </c>
      <c r="D1331">
        <v>10</v>
      </c>
      <c r="E1331" t="str">
        <f t="shared" si="20"/>
        <v>10#Chadraba Petr</v>
      </c>
    </row>
    <row r="1332" spans="1:5" x14ac:dyDescent="0.45">
      <c r="A1332">
        <v>5791</v>
      </c>
      <c r="B1332" t="s">
        <v>196</v>
      </c>
      <c r="C1332">
        <v>4</v>
      </c>
      <c r="D1332">
        <v>9</v>
      </c>
      <c r="E1332" t="str">
        <f t="shared" si="20"/>
        <v>9#Ondráček Petr</v>
      </c>
    </row>
    <row r="1333" spans="1:5" x14ac:dyDescent="0.45">
      <c r="A1333">
        <v>5791</v>
      </c>
      <c r="B1333" t="s">
        <v>196</v>
      </c>
      <c r="C1333">
        <v>9</v>
      </c>
      <c r="D1333">
        <v>10</v>
      </c>
      <c r="E1333" t="str">
        <f t="shared" si="20"/>
        <v>10#Ondráček Petr</v>
      </c>
    </row>
    <row r="1334" spans="1:5" x14ac:dyDescent="0.45">
      <c r="A1334">
        <v>6931</v>
      </c>
      <c r="B1334" t="s">
        <v>251</v>
      </c>
      <c r="C1334">
        <v>11</v>
      </c>
      <c r="D1334">
        <v>9</v>
      </c>
      <c r="E1334" t="str">
        <f t="shared" si="20"/>
        <v>9#Pecka Zdeněk</v>
      </c>
    </row>
    <row r="1335" spans="1:5" x14ac:dyDescent="0.45">
      <c r="A1335">
        <v>6931</v>
      </c>
      <c r="B1335" t="s">
        <v>251</v>
      </c>
      <c r="C1335">
        <v>3</v>
      </c>
      <c r="D1335">
        <v>10</v>
      </c>
      <c r="E1335" t="str">
        <f t="shared" si="20"/>
        <v>10#Pecka Zdeněk</v>
      </c>
    </row>
    <row r="1336" spans="1:5" x14ac:dyDescent="0.45">
      <c r="A1336">
        <v>3733</v>
      </c>
      <c r="B1336" t="s">
        <v>84</v>
      </c>
      <c r="C1336">
        <v>7</v>
      </c>
      <c r="D1336">
        <v>9</v>
      </c>
      <c r="E1336" t="str">
        <f t="shared" si="20"/>
        <v>9#Škrobánek Michal</v>
      </c>
    </row>
    <row r="1337" spans="1:5" x14ac:dyDescent="0.45">
      <c r="A1337">
        <v>3733</v>
      </c>
      <c r="B1337" t="s">
        <v>84</v>
      </c>
      <c r="C1337">
        <v>7</v>
      </c>
      <c r="D1337">
        <v>10</v>
      </c>
      <c r="E1337" t="str">
        <f t="shared" si="20"/>
        <v>10#Škrobánek Michal</v>
      </c>
    </row>
    <row r="1338" spans="1:5" x14ac:dyDescent="0.45">
      <c r="A1338">
        <v>3055</v>
      </c>
      <c r="B1338" t="s">
        <v>37</v>
      </c>
      <c r="C1338">
        <v>4</v>
      </c>
      <c r="D1338">
        <v>9</v>
      </c>
      <c r="E1338" t="str">
        <f t="shared" si="20"/>
        <v>9#Oliva Vladimír</v>
      </c>
    </row>
    <row r="1339" spans="1:5" x14ac:dyDescent="0.45">
      <c r="A1339">
        <v>3055</v>
      </c>
      <c r="B1339" t="s">
        <v>37</v>
      </c>
      <c r="C1339">
        <v>10</v>
      </c>
      <c r="D1339">
        <v>10</v>
      </c>
      <c r="E1339" t="str">
        <f t="shared" si="20"/>
        <v>10#Oliva Vladimír</v>
      </c>
    </row>
    <row r="1340" spans="1:5" x14ac:dyDescent="0.45">
      <c r="A1340">
        <v>2355</v>
      </c>
      <c r="B1340" t="s">
        <v>4</v>
      </c>
      <c r="C1340">
        <v>10</v>
      </c>
      <c r="D1340">
        <v>9</v>
      </c>
      <c r="E1340" t="str">
        <f t="shared" si="20"/>
        <v>9#Nerad Rostislav</v>
      </c>
    </row>
    <row r="1341" spans="1:5" x14ac:dyDescent="0.45">
      <c r="A1341">
        <v>2355</v>
      </c>
      <c r="B1341" t="s">
        <v>4</v>
      </c>
      <c r="C1341">
        <v>4</v>
      </c>
      <c r="D1341">
        <v>10</v>
      </c>
      <c r="E1341" t="str">
        <f t="shared" si="20"/>
        <v>10#Nerad Rostislav</v>
      </c>
    </row>
    <row r="1342" spans="1:5" x14ac:dyDescent="0.45">
      <c r="A1342">
        <v>2588</v>
      </c>
      <c r="B1342" t="s">
        <v>23</v>
      </c>
      <c r="C1342">
        <v>9</v>
      </c>
      <c r="D1342">
        <v>9</v>
      </c>
      <c r="E1342" t="str">
        <f t="shared" si="20"/>
        <v>9#Ludvík Jiří</v>
      </c>
    </row>
    <row r="1343" spans="1:5" x14ac:dyDescent="0.45">
      <c r="A1343">
        <v>2588</v>
      </c>
      <c r="B1343" t="s">
        <v>23</v>
      </c>
      <c r="C1343">
        <v>5</v>
      </c>
      <c r="D1343">
        <v>10</v>
      </c>
      <c r="E1343" t="str">
        <f t="shared" si="20"/>
        <v>10#Ludvík Jiří</v>
      </c>
    </row>
    <row r="1344" spans="1:5" x14ac:dyDescent="0.45">
      <c r="A1344">
        <v>4075</v>
      </c>
      <c r="B1344" t="s">
        <v>250</v>
      </c>
      <c r="C1344">
        <v>9</v>
      </c>
      <c r="D1344">
        <v>9</v>
      </c>
      <c r="E1344" t="str">
        <f t="shared" si="20"/>
        <v>9#Řezáč Jan st.</v>
      </c>
    </row>
    <row r="1345" spans="1:5" x14ac:dyDescent="0.45">
      <c r="A1345">
        <v>4075</v>
      </c>
      <c r="B1345" t="s">
        <v>250</v>
      </c>
      <c r="C1345">
        <v>5</v>
      </c>
      <c r="D1345">
        <v>10</v>
      </c>
      <c r="E1345" t="str">
        <f t="shared" si="20"/>
        <v>10#Řezáč Jan st.</v>
      </c>
    </row>
    <row r="1346" spans="1:5" x14ac:dyDescent="0.45">
      <c r="A1346">
        <v>6927</v>
      </c>
      <c r="B1346" t="s">
        <v>255</v>
      </c>
      <c r="C1346">
        <v>8</v>
      </c>
      <c r="D1346">
        <v>9</v>
      </c>
      <c r="E1346" t="str">
        <f t="shared" si="20"/>
        <v>9#Stupka Jaroslav</v>
      </c>
    </row>
    <row r="1347" spans="1:5" x14ac:dyDescent="0.45">
      <c r="A1347">
        <v>6927</v>
      </c>
      <c r="B1347" t="s">
        <v>255</v>
      </c>
      <c r="C1347">
        <v>6</v>
      </c>
      <c r="D1347">
        <v>10</v>
      </c>
      <c r="E1347" t="str">
        <f t="shared" ref="E1347:E1410" si="21">CONCATENATE(D1347,"#",B1347)</f>
        <v>10#Stupka Jaroslav</v>
      </c>
    </row>
    <row r="1348" spans="1:5" x14ac:dyDescent="0.45">
      <c r="A1348">
        <v>6846</v>
      </c>
      <c r="B1348" t="s">
        <v>245</v>
      </c>
      <c r="C1348">
        <v>6</v>
      </c>
      <c r="D1348">
        <v>9</v>
      </c>
      <c r="E1348" t="str">
        <f t="shared" si="21"/>
        <v>9#Lukášek Jakub</v>
      </c>
    </row>
    <row r="1349" spans="1:5" x14ac:dyDescent="0.45">
      <c r="A1349">
        <v>6846</v>
      </c>
      <c r="B1349" t="s">
        <v>245</v>
      </c>
      <c r="C1349">
        <v>8</v>
      </c>
      <c r="D1349">
        <v>10</v>
      </c>
      <c r="E1349" t="str">
        <f t="shared" si="21"/>
        <v>10#Lukášek Jakub</v>
      </c>
    </row>
    <row r="1350" spans="1:5" x14ac:dyDescent="0.45">
      <c r="A1350">
        <v>3392</v>
      </c>
      <c r="B1350" t="s">
        <v>18</v>
      </c>
      <c r="C1350">
        <v>8</v>
      </c>
      <c r="D1350">
        <v>9</v>
      </c>
      <c r="E1350" t="str">
        <f t="shared" si="21"/>
        <v>9#Vymazal Petr</v>
      </c>
    </row>
    <row r="1351" spans="1:5" x14ac:dyDescent="0.45">
      <c r="A1351">
        <v>3392</v>
      </c>
      <c r="B1351" t="s">
        <v>18</v>
      </c>
      <c r="C1351">
        <v>7</v>
      </c>
      <c r="D1351">
        <v>10</v>
      </c>
      <c r="E1351" t="str">
        <f t="shared" si="21"/>
        <v>10#Vymazal Petr</v>
      </c>
    </row>
    <row r="1352" spans="1:5" x14ac:dyDescent="0.45">
      <c r="A1352">
        <v>6915</v>
      </c>
      <c r="B1352" t="s">
        <v>262</v>
      </c>
      <c r="C1352">
        <v>8</v>
      </c>
      <c r="D1352">
        <v>9</v>
      </c>
      <c r="E1352" t="str">
        <f t="shared" si="21"/>
        <v>9#Mlčák Luboš</v>
      </c>
    </row>
    <row r="1353" spans="1:5" x14ac:dyDescent="0.45">
      <c r="A1353">
        <v>6915</v>
      </c>
      <c r="B1353" t="s">
        <v>262</v>
      </c>
      <c r="C1353">
        <v>7</v>
      </c>
      <c r="D1353">
        <v>10</v>
      </c>
      <c r="E1353" t="str">
        <f t="shared" si="21"/>
        <v>10#Mlčák Luboš</v>
      </c>
    </row>
    <row r="1354" spans="1:5" x14ac:dyDescent="0.45">
      <c r="A1354">
        <v>2298</v>
      </c>
      <c r="B1354" t="s">
        <v>144</v>
      </c>
      <c r="C1354">
        <v>7</v>
      </c>
      <c r="D1354">
        <v>9</v>
      </c>
      <c r="E1354" t="str">
        <f t="shared" si="21"/>
        <v>9#Štěpnička Milan</v>
      </c>
    </row>
    <row r="1355" spans="1:5" x14ac:dyDescent="0.45">
      <c r="A1355">
        <v>2298</v>
      </c>
      <c r="B1355" t="s">
        <v>144</v>
      </c>
      <c r="C1355">
        <v>8</v>
      </c>
      <c r="D1355">
        <v>10</v>
      </c>
      <c r="E1355" t="str">
        <f t="shared" si="21"/>
        <v>10#Štěpnička Milan</v>
      </c>
    </row>
    <row r="1356" spans="1:5" x14ac:dyDescent="0.45">
      <c r="A1356">
        <v>3899</v>
      </c>
      <c r="B1356" t="s">
        <v>118</v>
      </c>
      <c r="C1356">
        <v>7</v>
      </c>
      <c r="D1356">
        <v>9</v>
      </c>
      <c r="E1356" t="str">
        <f t="shared" si="21"/>
        <v>9#Poskočil Petr</v>
      </c>
    </row>
    <row r="1357" spans="1:5" x14ac:dyDescent="0.45">
      <c r="A1357">
        <v>3899</v>
      </c>
      <c r="B1357" t="s">
        <v>118</v>
      </c>
      <c r="C1357">
        <v>8</v>
      </c>
      <c r="D1357">
        <v>10</v>
      </c>
      <c r="E1357" t="str">
        <f t="shared" si="21"/>
        <v>10#Poskočil Petr</v>
      </c>
    </row>
    <row r="1358" spans="1:5" x14ac:dyDescent="0.45">
      <c r="A1358">
        <v>3556</v>
      </c>
      <c r="B1358" t="s">
        <v>175</v>
      </c>
      <c r="C1358">
        <v>10</v>
      </c>
      <c r="D1358">
        <v>9</v>
      </c>
      <c r="E1358" t="str">
        <f t="shared" si="21"/>
        <v>9#Mucala Karel</v>
      </c>
    </row>
    <row r="1359" spans="1:5" x14ac:dyDescent="0.45">
      <c r="A1359">
        <v>3556</v>
      </c>
      <c r="B1359" t="s">
        <v>175</v>
      </c>
      <c r="C1359">
        <v>6</v>
      </c>
      <c r="D1359">
        <v>10</v>
      </c>
      <c r="E1359" t="str">
        <f t="shared" si="21"/>
        <v>10#Mucala Karel</v>
      </c>
    </row>
    <row r="1360" spans="1:5" x14ac:dyDescent="0.45">
      <c r="A1360">
        <v>5139</v>
      </c>
      <c r="B1360" t="s">
        <v>133</v>
      </c>
      <c r="C1360">
        <v>6</v>
      </c>
      <c r="D1360">
        <v>9</v>
      </c>
      <c r="E1360" t="str">
        <f t="shared" si="21"/>
        <v>9#Grofová Lenka</v>
      </c>
    </row>
    <row r="1361" spans="1:5" x14ac:dyDescent="0.45">
      <c r="A1361">
        <v>5139</v>
      </c>
      <c r="B1361" t="s">
        <v>133</v>
      </c>
      <c r="C1361">
        <v>11</v>
      </c>
      <c r="D1361">
        <v>10</v>
      </c>
      <c r="E1361" t="str">
        <f t="shared" si="21"/>
        <v>10#Grofová Lenka</v>
      </c>
    </row>
    <row r="1362" spans="1:5" x14ac:dyDescent="0.45">
      <c r="A1362">
        <v>2855</v>
      </c>
      <c r="B1362" t="s">
        <v>42</v>
      </c>
      <c r="C1362">
        <v>3</v>
      </c>
      <c r="D1362">
        <v>9</v>
      </c>
      <c r="E1362" t="str">
        <f t="shared" si="21"/>
        <v>9#Sigmund David</v>
      </c>
    </row>
    <row r="1363" spans="1:5" x14ac:dyDescent="0.45">
      <c r="A1363">
        <v>2855</v>
      </c>
      <c r="B1363" t="s">
        <v>42</v>
      </c>
      <c r="C1363">
        <v>14</v>
      </c>
      <c r="D1363">
        <v>10</v>
      </c>
      <c r="E1363" t="str">
        <f t="shared" si="21"/>
        <v>10#Sigmund David</v>
      </c>
    </row>
    <row r="1364" spans="1:5" x14ac:dyDescent="0.45">
      <c r="A1364">
        <v>4320</v>
      </c>
      <c r="B1364" t="s">
        <v>111</v>
      </c>
      <c r="C1364">
        <v>6</v>
      </c>
      <c r="D1364">
        <v>9</v>
      </c>
      <c r="E1364" t="str">
        <f t="shared" si="21"/>
        <v>9#Dvořák Dominik</v>
      </c>
    </row>
    <row r="1365" spans="1:5" x14ac:dyDescent="0.45">
      <c r="A1365">
        <v>4320</v>
      </c>
      <c r="B1365" t="s">
        <v>111</v>
      </c>
      <c r="C1365">
        <v>11</v>
      </c>
      <c r="D1365">
        <v>10</v>
      </c>
      <c r="E1365" t="str">
        <f t="shared" si="21"/>
        <v>10#Dvořák Dominik</v>
      </c>
    </row>
    <row r="1366" spans="1:5" x14ac:dyDescent="0.45">
      <c r="A1366">
        <v>3804</v>
      </c>
      <c r="B1366" t="s">
        <v>74</v>
      </c>
      <c r="C1366">
        <v>13</v>
      </c>
      <c r="D1366">
        <v>9</v>
      </c>
      <c r="E1366" t="str">
        <f t="shared" si="21"/>
        <v>9#Plzák Karel</v>
      </c>
    </row>
    <row r="1367" spans="1:5" x14ac:dyDescent="0.45">
      <c r="A1367">
        <v>3804</v>
      </c>
      <c r="B1367" t="s">
        <v>74</v>
      </c>
      <c r="C1367">
        <v>4</v>
      </c>
      <c r="D1367">
        <v>10</v>
      </c>
      <c r="E1367" t="str">
        <f t="shared" si="21"/>
        <v>10#Plzák Karel</v>
      </c>
    </row>
    <row r="1368" spans="1:5" x14ac:dyDescent="0.45">
      <c r="A1368">
        <v>4332</v>
      </c>
      <c r="B1368" t="s">
        <v>151</v>
      </c>
      <c r="C1368">
        <v>6</v>
      </c>
      <c r="D1368">
        <v>9</v>
      </c>
      <c r="E1368" t="str">
        <f t="shared" si="21"/>
        <v>9#Stárek Jan</v>
      </c>
    </row>
    <row r="1369" spans="1:5" x14ac:dyDescent="0.45">
      <c r="A1369">
        <v>4332</v>
      </c>
      <c r="B1369" t="s">
        <v>151</v>
      </c>
      <c r="C1369">
        <v>11</v>
      </c>
      <c r="D1369">
        <v>10</v>
      </c>
      <c r="E1369" t="str">
        <f t="shared" si="21"/>
        <v>10#Stárek Jan</v>
      </c>
    </row>
    <row r="1370" spans="1:5" x14ac:dyDescent="0.45">
      <c r="A1370">
        <v>127</v>
      </c>
      <c r="B1370" t="s">
        <v>280</v>
      </c>
      <c r="C1370">
        <v>11</v>
      </c>
      <c r="D1370">
        <v>9</v>
      </c>
      <c r="E1370" t="str">
        <f t="shared" si="21"/>
        <v>9#Bartoň Štěpán</v>
      </c>
    </row>
    <row r="1371" spans="1:5" x14ac:dyDescent="0.45">
      <c r="A1371">
        <v>127</v>
      </c>
      <c r="B1371" t="s">
        <v>280</v>
      </c>
      <c r="C1371">
        <v>6</v>
      </c>
      <c r="D1371">
        <v>10</v>
      </c>
      <c r="E1371" t="str">
        <f t="shared" si="21"/>
        <v>10#Bartoň Štěpán</v>
      </c>
    </row>
    <row r="1372" spans="1:5" x14ac:dyDescent="0.45">
      <c r="A1372">
        <v>4738</v>
      </c>
      <c r="B1372" t="s">
        <v>132</v>
      </c>
      <c r="C1372">
        <v>11</v>
      </c>
      <c r="D1372">
        <v>9</v>
      </c>
      <c r="E1372" t="str">
        <f t="shared" si="21"/>
        <v>9#Zumr Michal</v>
      </c>
    </row>
    <row r="1373" spans="1:5" x14ac:dyDescent="0.45">
      <c r="A1373">
        <v>4738</v>
      </c>
      <c r="B1373" t="s">
        <v>132</v>
      </c>
      <c r="C1373">
        <v>6</v>
      </c>
      <c r="D1373">
        <v>10</v>
      </c>
      <c r="E1373" t="str">
        <f t="shared" si="21"/>
        <v>10#Zumr Michal</v>
      </c>
    </row>
    <row r="1374" spans="1:5" x14ac:dyDescent="0.45">
      <c r="A1374">
        <v>2259</v>
      </c>
      <c r="B1374" t="s">
        <v>6</v>
      </c>
      <c r="C1374">
        <v>10.5</v>
      </c>
      <c r="D1374">
        <v>9</v>
      </c>
      <c r="E1374" t="str">
        <f t="shared" si="21"/>
        <v>9#Bromovský Petr</v>
      </c>
    </row>
    <row r="1375" spans="1:5" x14ac:dyDescent="0.45">
      <c r="A1375">
        <v>2259</v>
      </c>
      <c r="B1375" t="s">
        <v>6</v>
      </c>
      <c r="C1375">
        <v>7</v>
      </c>
      <c r="D1375">
        <v>10</v>
      </c>
      <c r="E1375" t="str">
        <f t="shared" si="21"/>
        <v>10#Bromovský Petr</v>
      </c>
    </row>
    <row r="1376" spans="1:5" x14ac:dyDescent="0.45">
      <c r="A1376">
        <v>5532</v>
      </c>
      <c r="B1376" t="s">
        <v>159</v>
      </c>
      <c r="C1376">
        <v>3</v>
      </c>
      <c r="D1376">
        <v>9</v>
      </c>
      <c r="E1376" t="str">
        <f t="shared" si="21"/>
        <v>9#Černý Tomáš ml.</v>
      </c>
    </row>
    <row r="1377" spans="1:5" x14ac:dyDescent="0.45">
      <c r="A1377">
        <v>5532</v>
      </c>
      <c r="B1377" t="s">
        <v>159</v>
      </c>
      <c r="C1377">
        <v>15</v>
      </c>
      <c r="D1377">
        <v>10</v>
      </c>
      <c r="E1377" t="str">
        <f t="shared" si="21"/>
        <v>10#Černý Tomáš ml.</v>
      </c>
    </row>
    <row r="1378" spans="1:5" x14ac:dyDescent="0.45">
      <c r="A1378">
        <v>2263</v>
      </c>
      <c r="B1378" t="s">
        <v>7</v>
      </c>
      <c r="C1378">
        <v>10</v>
      </c>
      <c r="D1378">
        <v>9</v>
      </c>
      <c r="E1378" t="str">
        <f t="shared" si="21"/>
        <v>9#Kabourek Václav</v>
      </c>
    </row>
    <row r="1379" spans="1:5" x14ac:dyDescent="0.45">
      <c r="A1379">
        <v>2263</v>
      </c>
      <c r="B1379" t="s">
        <v>7</v>
      </c>
      <c r="C1379">
        <v>8</v>
      </c>
      <c r="D1379">
        <v>10</v>
      </c>
      <c r="E1379" t="str">
        <f t="shared" si="21"/>
        <v>10#Kabourek Václav</v>
      </c>
    </row>
    <row r="1380" spans="1:5" x14ac:dyDescent="0.45">
      <c r="A1380">
        <v>6774</v>
      </c>
      <c r="B1380" t="s">
        <v>188</v>
      </c>
      <c r="C1380">
        <v>13</v>
      </c>
      <c r="D1380">
        <v>9</v>
      </c>
      <c r="E1380" t="str">
        <f t="shared" si="21"/>
        <v>9#Křivánek Miroslav</v>
      </c>
    </row>
    <row r="1381" spans="1:5" x14ac:dyDescent="0.45">
      <c r="A1381">
        <v>6774</v>
      </c>
      <c r="B1381" t="s">
        <v>188</v>
      </c>
      <c r="C1381">
        <v>5</v>
      </c>
      <c r="D1381">
        <v>10</v>
      </c>
      <c r="E1381" t="str">
        <f t="shared" si="21"/>
        <v>10#Křivánek Miroslav</v>
      </c>
    </row>
    <row r="1382" spans="1:5" x14ac:dyDescent="0.45">
      <c r="A1382">
        <v>4324</v>
      </c>
      <c r="B1382" t="s">
        <v>106</v>
      </c>
      <c r="C1382">
        <v>9</v>
      </c>
      <c r="D1382">
        <v>9</v>
      </c>
      <c r="E1382" t="str">
        <f t="shared" si="21"/>
        <v>9#Špánek Milan</v>
      </c>
    </row>
    <row r="1383" spans="1:5" x14ac:dyDescent="0.45">
      <c r="A1383">
        <v>4324</v>
      </c>
      <c r="B1383" t="s">
        <v>106</v>
      </c>
      <c r="C1383">
        <v>9</v>
      </c>
      <c r="D1383">
        <v>10</v>
      </c>
      <c r="E1383" t="str">
        <f t="shared" si="21"/>
        <v>10#Špánek Milan</v>
      </c>
    </row>
    <row r="1384" spans="1:5" x14ac:dyDescent="0.45">
      <c r="A1384">
        <v>3801</v>
      </c>
      <c r="B1384" t="s">
        <v>81</v>
      </c>
      <c r="C1384">
        <v>10</v>
      </c>
      <c r="D1384">
        <v>9</v>
      </c>
      <c r="E1384" t="str">
        <f t="shared" si="21"/>
        <v>9#Fedas Ondřej</v>
      </c>
    </row>
    <row r="1385" spans="1:5" x14ac:dyDescent="0.45">
      <c r="A1385">
        <v>3801</v>
      </c>
      <c r="B1385" t="s">
        <v>81</v>
      </c>
      <c r="C1385">
        <v>8</v>
      </c>
      <c r="D1385">
        <v>10</v>
      </c>
      <c r="E1385" t="str">
        <f t="shared" si="21"/>
        <v>10#Fedas Ondřej</v>
      </c>
    </row>
    <row r="1386" spans="1:5" x14ac:dyDescent="0.45">
      <c r="A1386">
        <v>3795</v>
      </c>
      <c r="B1386" t="s">
        <v>281</v>
      </c>
      <c r="C1386">
        <v>13</v>
      </c>
      <c r="D1386">
        <v>9</v>
      </c>
      <c r="E1386" t="str">
        <f t="shared" si="21"/>
        <v>9#Richter František</v>
      </c>
    </row>
    <row r="1387" spans="1:5" x14ac:dyDescent="0.45">
      <c r="A1387">
        <v>3795</v>
      </c>
      <c r="B1387" t="s">
        <v>281</v>
      </c>
      <c r="C1387">
        <v>5</v>
      </c>
      <c r="D1387">
        <v>10</v>
      </c>
      <c r="E1387" t="str">
        <f t="shared" si="21"/>
        <v>10#Richter František</v>
      </c>
    </row>
    <row r="1388" spans="1:5" x14ac:dyDescent="0.45">
      <c r="A1388">
        <v>94</v>
      </c>
      <c r="B1388" t="s">
        <v>282</v>
      </c>
      <c r="C1388">
        <v>9</v>
      </c>
      <c r="D1388">
        <v>9</v>
      </c>
      <c r="E1388" t="str">
        <f t="shared" si="21"/>
        <v>9#Konopásek Richard</v>
      </c>
    </row>
    <row r="1389" spans="1:5" x14ac:dyDescent="0.45">
      <c r="A1389">
        <v>94</v>
      </c>
      <c r="B1389" t="s">
        <v>282</v>
      </c>
      <c r="C1389">
        <v>10</v>
      </c>
      <c r="D1389">
        <v>10</v>
      </c>
      <c r="E1389" t="str">
        <f t="shared" si="21"/>
        <v>10#Konopásek Richard</v>
      </c>
    </row>
    <row r="1390" spans="1:5" x14ac:dyDescent="0.45">
      <c r="A1390">
        <v>4878</v>
      </c>
      <c r="B1390" t="s">
        <v>140</v>
      </c>
      <c r="C1390">
        <v>10</v>
      </c>
      <c r="D1390">
        <v>9</v>
      </c>
      <c r="E1390" t="str">
        <f t="shared" si="21"/>
        <v>9#Tichý Rudolf</v>
      </c>
    </row>
    <row r="1391" spans="1:5" x14ac:dyDescent="0.45">
      <c r="A1391">
        <v>4878</v>
      </c>
      <c r="B1391" t="s">
        <v>140</v>
      </c>
      <c r="C1391">
        <v>9</v>
      </c>
      <c r="D1391">
        <v>10</v>
      </c>
      <c r="E1391" t="str">
        <f t="shared" si="21"/>
        <v>10#Tichý Rudolf</v>
      </c>
    </row>
    <row r="1392" spans="1:5" x14ac:dyDescent="0.45">
      <c r="A1392">
        <v>6916</v>
      </c>
      <c r="B1392" t="s">
        <v>254</v>
      </c>
      <c r="C1392">
        <v>9</v>
      </c>
      <c r="D1392">
        <v>9</v>
      </c>
      <c r="E1392" t="str">
        <f t="shared" si="21"/>
        <v>9#Košina Pavel</v>
      </c>
    </row>
    <row r="1393" spans="1:5" x14ac:dyDescent="0.45">
      <c r="A1393">
        <v>6916</v>
      </c>
      <c r="B1393" t="s">
        <v>254</v>
      </c>
      <c r="C1393">
        <v>10</v>
      </c>
      <c r="D1393">
        <v>10</v>
      </c>
      <c r="E1393" t="str">
        <f t="shared" si="21"/>
        <v>10#Košina Pavel</v>
      </c>
    </row>
    <row r="1394" spans="1:5" x14ac:dyDescent="0.45">
      <c r="A1394">
        <v>5870</v>
      </c>
      <c r="B1394" t="s">
        <v>164</v>
      </c>
      <c r="C1394">
        <v>12</v>
      </c>
      <c r="D1394">
        <v>9</v>
      </c>
      <c r="E1394" t="str">
        <f t="shared" si="21"/>
        <v>9#Vacek Jan</v>
      </c>
    </row>
    <row r="1395" spans="1:5" x14ac:dyDescent="0.45">
      <c r="A1395">
        <v>5870</v>
      </c>
      <c r="B1395" t="s">
        <v>164</v>
      </c>
      <c r="C1395">
        <v>7</v>
      </c>
      <c r="D1395">
        <v>10</v>
      </c>
      <c r="E1395" t="str">
        <f t="shared" si="21"/>
        <v>10#Vacek Jan</v>
      </c>
    </row>
    <row r="1396" spans="1:5" x14ac:dyDescent="0.45">
      <c r="A1396">
        <v>814</v>
      </c>
      <c r="B1396" t="s">
        <v>192</v>
      </c>
      <c r="C1396">
        <v>12</v>
      </c>
      <c r="D1396">
        <v>9</v>
      </c>
      <c r="E1396" t="str">
        <f t="shared" si="21"/>
        <v>9#Procházka Matyáš</v>
      </c>
    </row>
    <row r="1397" spans="1:5" x14ac:dyDescent="0.45">
      <c r="A1397">
        <v>814</v>
      </c>
      <c r="B1397" t="s">
        <v>192</v>
      </c>
      <c r="C1397">
        <v>8</v>
      </c>
      <c r="D1397">
        <v>10</v>
      </c>
      <c r="E1397" t="str">
        <f t="shared" si="21"/>
        <v>10#Procházka Matyáš</v>
      </c>
    </row>
    <row r="1398" spans="1:5" x14ac:dyDescent="0.45">
      <c r="A1398">
        <v>2637</v>
      </c>
      <c r="B1398" t="s">
        <v>283</v>
      </c>
      <c r="C1398">
        <v>8</v>
      </c>
      <c r="D1398">
        <v>9</v>
      </c>
      <c r="E1398" t="str">
        <f t="shared" si="21"/>
        <v>9#Krýsl Pavel</v>
      </c>
    </row>
    <row r="1399" spans="1:5" x14ac:dyDescent="0.45">
      <c r="A1399">
        <v>2637</v>
      </c>
      <c r="B1399" t="s">
        <v>283</v>
      </c>
      <c r="C1399">
        <v>12</v>
      </c>
      <c r="D1399">
        <v>10</v>
      </c>
      <c r="E1399" t="str">
        <f t="shared" si="21"/>
        <v>10#Krýsl Pavel</v>
      </c>
    </row>
    <row r="1400" spans="1:5" x14ac:dyDescent="0.45">
      <c r="A1400">
        <v>790</v>
      </c>
      <c r="B1400" t="s">
        <v>154</v>
      </c>
      <c r="C1400">
        <v>11</v>
      </c>
      <c r="D1400">
        <v>9</v>
      </c>
      <c r="E1400" t="str">
        <f t="shared" si="21"/>
        <v>9#Šerý Kamil</v>
      </c>
    </row>
    <row r="1401" spans="1:5" x14ac:dyDescent="0.45">
      <c r="A1401">
        <v>790</v>
      </c>
      <c r="B1401" t="s">
        <v>154</v>
      </c>
      <c r="C1401">
        <v>9</v>
      </c>
      <c r="D1401">
        <v>10</v>
      </c>
      <c r="E1401" t="str">
        <f t="shared" si="21"/>
        <v>10#Šerý Kamil</v>
      </c>
    </row>
    <row r="1402" spans="1:5" x14ac:dyDescent="0.45">
      <c r="A1402">
        <v>6411</v>
      </c>
      <c r="B1402" t="s">
        <v>235</v>
      </c>
      <c r="C1402">
        <v>7</v>
      </c>
      <c r="D1402">
        <v>9</v>
      </c>
      <c r="E1402" t="str">
        <f t="shared" si="21"/>
        <v>9#Pechalová Andrea</v>
      </c>
    </row>
    <row r="1403" spans="1:5" x14ac:dyDescent="0.45">
      <c r="A1403">
        <v>6411</v>
      </c>
      <c r="B1403" t="s">
        <v>235</v>
      </c>
      <c r="C1403">
        <v>13</v>
      </c>
      <c r="D1403">
        <v>10</v>
      </c>
      <c r="E1403" t="str">
        <f t="shared" si="21"/>
        <v>10#Pechalová Andrea</v>
      </c>
    </row>
    <row r="1404" spans="1:5" x14ac:dyDescent="0.45">
      <c r="A1404">
        <v>5165</v>
      </c>
      <c r="B1404" t="s">
        <v>195</v>
      </c>
      <c r="C1404">
        <v>5</v>
      </c>
      <c r="D1404">
        <v>9</v>
      </c>
      <c r="E1404" t="str">
        <f t="shared" si="21"/>
        <v>9#Paulovič Marek</v>
      </c>
    </row>
    <row r="1405" spans="1:5" x14ac:dyDescent="0.45">
      <c r="A1405">
        <v>5165</v>
      </c>
      <c r="B1405" t="s">
        <v>195</v>
      </c>
      <c r="C1405">
        <v>15</v>
      </c>
      <c r="D1405">
        <v>10</v>
      </c>
      <c r="E1405" t="str">
        <f t="shared" si="21"/>
        <v>10#Paulovič Marek</v>
      </c>
    </row>
    <row r="1406" spans="1:5" x14ac:dyDescent="0.45">
      <c r="A1406">
        <v>3813</v>
      </c>
      <c r="B1406" t="s">
        <v>76</v>
      </c>
      <c r="C1406">
        <v>11</v>
      </c>
      <c r="D1406">
        <v>9</v>
      </c>
      <c r="E1406" t="str">
        <f t="shared" si="21"/>
        <v>9#Pagáč Pavel</v>
      </c>
    </row>
    <row r="1407" spans="1:5" x14ac:dyDescent="0.45">
      <c r="A1407">
        <v>3813</v>
      </c>
      <c r="B1407" t="s">
        <v>76</v>
      </c>
      <c r="C1407">
        <v>10</v>
      </c>
      <c r="D1407">
        <v>10</v>
      </c>
      <c r="E1407" t="str">
        <f t="shared" si="21"/>
        <v>10#Pagáč Pavel</v>
      </c>
    </row>
    <row r="1408" spans="1:5" x14ac:dyDescent="0.45">
      <c r="A1408">
        <v>6835</v>
      </c>
      <c r="B1408" t="s">
        <v>284</v>
      </c>
      <c r="C1408">
        <v>10</v>
      </c>
      <c r="D1408">
        <v>9</v>
      </c>
      <c r="E1408" t="str">
        <f t="shared" si="21"/>
        <v>9#Moravčík Petr</v>
      </c>
    </row>
    <row r="1409" spans="1:5" x14ac:dyDescent="0.45">
      <c r="A1409">
        <v>6835</v>
      </c>
      <c r="B1409" t="s">
        <v>284</v>
      </c>
      <c r="C1409">
        <v>11</v>
      </c>
      <c r="D1409">
        <v>10</v>
      </c>
      <c r="E1409" t="str">
        <f t="shared" si="21"/>
        <v>10#Moravčík Petr</v>
      </c>
    </row>
    <row r="1410" spans="1:5" x14ac:dyDescent="0.45">
      <c r="A1410">
        <v>6700</v>
      </c>
      <c r="B1410" t="s">
        <v>190</v>
      </c>
      <c r="C1410">
        <v>14</v>
      </c>
      <c r="D1410">
        <v>9</v>
      </c>
      <c r="E1410" t="str">
        <f t="shared" si="21"/>
        <v>9#Bulak Sergej</v>
      </c>
    </row>
    <row r="1411" spans="1:5" x14ac:dyDescent="0.45">
      <c r="A1411">
        <v>6700</v>
      </c>
      <c r="B1411" t="s">
        <v>190</v>
      </c>
      <c r="C1411">
        <v>7</v>
      </c>
      <c r="D1411">
        <v>10</v>
      </c>
      <c r="E1411" t="str">
        <f t="shared" ref="E1411:E1474" si="22">CONCATENATE(D1411,"#",B1411)</f>
        <v>10#Bulak Sergej</v>
      </c>
    </row>
    <row r="1412" spans="1:5" x14ac:dyDescent="0.45">
      <c r="A1412">
        <v>6234</v>
      </c>
      <c r="B1412" t="s">
        <v>225</v>
      </c>
      <c r="C1412">
        <v>14</v>
      </c>
      <c r="D1412">
        <v>9</v>
      </c>
      <c r="E1412" t="str">
        <f t="shared" si="22"/>
        <v>9#Král Vítězslav ml.</v>
      </c>
    </row>
    <row r="1413" spans="1:5" x14ac:dyDescent="0.45">
      <c r="A1413">
        <v>6234</v>
      </c>
      <c r="B1413" t="s">
        <v>225</v>
      </c>
      <c r="C1413">
        <v>7</v>
      </c>
      <c r="D1413">
        <v>10</v>
      </c>
      <c r="E1413" t="str">
        <f t="shared" si="22"/>
        <v>10#Král Vítězslav ml.</v>
      </c>
    </row>
    <row r="1414" spans="1:5" x14ac:dyDescent="0.45">
      <c r="A1414">
        <v>3407</v>
      </c>
      <c r="B1414" t="s">
        <v>39</v>
      </c>
      <c r="C1414">
        <v>15</v>
      </c>
      <c r="D1414">
        <v>9</v>
      </c>
      <c r="E1414" t="str">
        <f t="shared" si="22"/>
        <v>9#Man Lukáš</v>
      </c>
    </row>
    <row r="1415" spans="1:5" x14ac:dyDescent="0.45">
      <c r="A1415">
        <v>3407</v>
      </c>
      <c r="B1415" t="s">
        <v>39</v>
      </c>
      <c r="C1415">
        <v>7</v>
      </c>
      <c r="D1415">
        <v>10</v>
      </c>
      <c r="E1415" t="str">
        <f t="shared" si="22"/>
        <v>10#Man Lukáš</v>
      </c>
    </row>
    <row r="1416" spans="1:5" x14ac:dyDescent="0.45">
      <c r="A1416">
        <v>3902</v>
      </c>
      <c r="B1416" t="s">
        <v>227</v>
      </c>
      <c r="C1416">
        <v>9</v>
      </c>
      <c r="D1416">
        <v>9</v>
      </c>
      <c r="E1416" t="str">
        <f t="shared" si="22"/>
        <v>9#Kejnar Zdenek</v>
      </c>
    </row>
    <row r="1417" spans="1:5" x14ac:dyDescent="0.45">
      <c r="A1417">
        <v>3902</v>
      </c>
      <c r="B1417" t="s">
        <v>227</v>
      </c>
      <c r="C1417">
        <v>13</v>
      </c>
      <c r="D1417">
        <v>10</v>
      </c>
      <c r="E1417" t="str">
        <f t="shared" si="22"/>
        <v>10#Kejnar Zdenek</v>
      </c>
    </row>
    <row r="1418" spans="1:5" x14ac:dyDescent="0.45">
      <c r="A1418">
        <v>5713</v>
      </c>
      <c r="B1418" t="s">
        <v>198</v>
      </c>
      <c r="C1418">
        <v>14</v>
      </c>
      <c r="D1418">
        <v>9</v>
      </c>
      <c r="E1418" t="str">
        <f t="shared" si="22"/>
        <v>9#Pužej Štěpán</v>
      </c>
    </row>
    <row r="1419" spans="1:5" x14ac:dyDescent="0.45">
      <c r="A1419">
        <v>5713</v>
      </c>
      <c r="B1419" t="s">
        <v>198</v>
      </c>
      <c r="C1419">
        <v>8</v>
      </c>
      <c r="D1419">
        <v>10</v>
      </c>
      <c r="E1419" t="str">
        <f t="shared" si="22"/>
        <v>10#Pužej Štěpán</v>
      </c>
    </row>
    <row r="1420" spans="1:5" x14ac:dyDescent="0.45">
      <c r="A1420">
        <v>6235</v>
      </c>
      <c r="B1420" t="s">
        <v>252</v>
      </c>
      <c r="C1420">
        <v>8</v>
      </c>
      <c r="D1420">
        <v>9</v>
      </c>
      <c r="E1420" t="str">
        <f t="shared" si="22"/>
        <v>9#Král Vítězslav st.</v>
      </c>
    </row>
    <row r="1421" spans="1:5" x14ac:dyDescent="0.45">
      <c r="A1421">
        <v>6235</v>
      </c>
      <c r="B1421" t="s">
        <v>252</v>
      </c>
      <c r="C1421">
        <v>14</v>
      </c>
      <c r="D1421">
        <v>10</v>
      </c>
      <c r="E1421" t="str">
        <f t="shared" si="22"/>
        <v>10#Král Vítězslav st.</v>
      </c>
    </row>
    <row r="1422" spans="1:5" x14ac:dyDescent="0.45">
      <c r="A1422">
        <v>1086</v>
      </c>
      <c r="B1422" t="s">
        <v>29</v>
      </c>
      <c r="C1422">
        <v>10</v>
      </c>
      <c r="D1422">
        <v>9</v>
      </c>
      <c r="E1422" t="str">
        <f t="shared" si="22"/>
        <v>9#Kuchař Petr</v>
      </c>
    </row>
    <row r="1423" spans="1:5" x14ac:dyDescent="0.45">
      <c r="A1423">
        <v>1086</v>
      </c>
      <c r="B1423" t="s">
        <v>29</v>
      </c>
      <c r="C1423">
        <v>12</v>
      </c>
      <c r="D1423">
        <v>10</v>
      </c>
      <c r="E1423" t="str">
        <f t="shared" si="22"/>
        <v>10#Kuchař Petr</v>
      </c>
    </row>
    <row r="1424" spans="1:5" x14ac:dyDescent="0.45">
      <c r="A1424">
        <v>2373</v>
      </c>
      <c r="B1424" t="s">
        <v>14</v>
      </c>
      <c r="C1424">
        <v>12</v>
      </c>
      <c r="D1424">
        <v>9</v>
      </c>
      <c r="E1424" t="str">
        <f t="shared" si="22"/>
        <v>9#Havlíček Petr</v>
      </c>
    </row>
    <row r="1425" spans="1:5" x14ac:dyDescent="0.45">
      <c r="A1425">
        <v>2373</v>
      </c>
      <c r="B1425" t="s">
        <v>14</v>
      </c>
      <c r="C1425">
        <v>10</v>
      </c>
      <c r="D1425">
        <v>10</v>
      </c>
      <c r="E1425" t="str">
        <f t="shared" si="22"/>
        <v>10#Havlíček Petr</v>
      </c>
    </row>
    <row r="1426" spans="1:5" x14ac:dyDescent="0.45">
      <c r="A1426">
        <v>6110</v>
      </c>
      <c r="B1426" t="s">
        <v>205</v>
      </c>
      <c r="C1426">
        <v>7</v>
      </c>
      <c r="D1426">
        <v>9</v>
      </c>
      <c r="E1426" t="str">
        <f t="shared" si="22"/>
        <v>9#Němec Jan</v>
      </c>
    </row>
    <row r="1427" spans="1:5" x14ac:dyDescent="0.45">
      <c r="A1427">
        <v>6110</v>
      </c>
      <c r="B1427" t="s">
        <v>205</v>
      </c>
      <c r="C1427">
        <v>15</v>
      </c>
      <c r="D1427">
        <v>10</v>
      </c>
      <c r="E1427" t="str">
        <f t="shared" si="22"/>
        <v>10#Němec Jan</v>
      </c>
    </row>
    <row r="1428" spans="1:5" x14ac:dyDescent="0.45">
      <c r="A1428">
        <v>6769</v>
      </c>
      <c r="B1428" t="s">
        <v>285</v>
      </c>
      <c r="C1428">
        <v>12</v>
      </c>
      <c r="D1428">
        <v>9</v>
      </c>
      <c r="E1428" t="str">
        <f t="shared" si="22"/>
        <v>9#Vichr Milan</v>
      </c>
    </row>
    <row r="1429" spans="1:5" x14ac:dyDescent="0.45">
      <c r="A1429">
        <v>6769</v>
      </c>
      <c r="B1429" t="s">
        <v>285</v>
      </c>
      <c r="C1429">
        <v>10</v>
      </c>
      <c r="D1429">
        <v>10</v>
      </c>
      <c r="E1429" t="str">
        <f t="shared" si="22"/>
        <v>10#Vichr Milan</v>
      </c>
    </row>
    <row r="1430" spans="1:5" x14ac:dyDescent="0.45">
      <c r="A1430">
        <v>753</v>
      </c>
      <c r="B1430" t="s">
        <v>19</v>
      </c>
      <c r="C1430">
        <v>10</v>
      </c>
      <c r="D1430">
        <v>9</v>
      </c>
      <c r="E1430" t="str">
        <f t="shared" si="22"/>
        <v>9#Koubek František</v>
      </c>
    </row>
    <row r="1431" spans="1:5" x14ac:dyDescent="0.45">
      <c r="A1431">
        <v>753</v>
      </c>
      <c r="B1431" t="s">
        <v>19</v>
      </c>
      <c r="C1431">
        <v>12</v>
      </c>
      <c r="D1431">
        <v>10</v>
      </c>
      <c r="E1431" t="str">
        <f t="shared" si="22"/>
        <v>10#Koubek František</v>
      </c>
    </row>
    <row r="1432" spans="1:5" x14ac:dyDescent="0.45">
      <c r="A1432">
        <v>6699</v>
      </c>
      <c r="B1432" t="s">
        <v>197</v>
      </c>
      <c r="C1432">
        <v>12</v>
      </c>
      <c r="D1432">
        <v>9</v>
      </c>
      <c r="E1432" t="str">
        <f t="shared" si="22"/>
        <v>9#Repšová Jana</v>
      </c>
    </row>
    <row r="1433" spans="1:5" x14ac:dyDescent="0.45">
      <c r="A1433">
        <v>6699</v>
      </c>
      <c r="B1433" t="s">
        <v>197</v>
      </c>
      <c r="C1433">
        <v>10</v>
      </c>
      <c r="D1433">
        <v>10</v>
      </c>
      <c r="E1433" t="str">
        <f t="shared" si="22"/>
        <v>10#Repšová Jana</v>
      </c>
    </row>
    <row r="1434" spans="1:5" x14ac:dyDescent="0.45">
      <c r="A1434">
        <v>6664</v>
      </c>
      <c r="B1434" t="s">
        <v>200</v>
      </c>
      <c r="C1434">
        <v>11</v>
      </c>
      <c r="D1434">
        <v>9</v>
      </c>
      <c r="E1434" t="str">
        <f t="shared" si="22"/>
        <v>9#Burak Oleg</v>
      </c>
    </row>
    <row r="1435" spans="1:5" x14ac:dyDescent="0.45">
      <c r="A1435">
        <v>6664</v>
      </c>
      <c r="B1435" t="s">
        <v>200</v>
      </c>
      <c r="C1435">
        <v>11</v>
      </c>
      <c r="D1435">
        <v>10</v>
      </c>
      <c r="E1435" t="str">
        <f t="shared" si="22"/>
        <v>10#Burak Oleg</v>
      </c>
    </row>
    <row r="1436" spans="1:5" x14ac:dyDescent="0.45">
      <c r="A1436">
        <v>3333</v>
      </c>
      <c r="B1436" t="s">
        <v>40</v>
      </c>
      <c r="C1436">
        <v>14</v>
      </c>
      <c r="D1436">
        <v>9</v>
      </c>
      <c r="E1436" t="str">
        <f t="shared" si="22"/>
        <v>9#Novák Zdeněk</v>
      </c>
    </row>
    <row r="1437" spans="1:5" x14ac:dyDescent="0.45">
      <c r="A1437">
        <v>3333</v>
      </c>
      <c r="B1437" t="s">
        <v>40</v>
      </c>
      <c r="C1437">
        <v>9</v>
      </c>
      <c r="D1437">
        <v>10</v>
      </c>
      <c r="E1437" t="str">
        <f t="shared" si="22"/>
        <v>10#Novák Zdeněk</v>
      </c>
    </row>
    <row r="1438" spans="1:5" x14ac:dyDescent="0.45">
      <c r="A1438">
        <v>5621</v>
      </c>
      <c r="B1438" t="s">
        <v>213</v>
      </c>
      <c r="C1438">
        <v>12</v>
      </c>
      <c r="D1438">
        <v>9</v>
      </c>
      <c r="E1438" t="str">
        <f t="shared" si="22"/>
        <v>9#Dědík Vladimír</v>
      </c>
    </row>
    <row r="1439" spans="1:5" x14ac:dyDescent="0.45">
      <c r="A1439">
        <v>5621</v>
      </c>
      <c r="B1439" t="s">
        <v>213</v>
      </c>
      <c r="C1439">
        <v>11</v>
      </c>
      <c r="D1439">
        <v>10</v>
      </c>
      <c r="E1439" t="str">
        <f t="shared" si="22"/>
        <v>10#Dědík Vladimír</v>
      </c>
    </row>
    <row r="1440" spans="1:5" x14ac:dyDescent="0.45">
      <c r="A1440">
        <v>6694</v>
      </c>
      <c r="B1440" t="s">
        <v>253</v>
      </c>
      <c r="C1440">
        <v>9</v>
      </c>
      <c r="D1440">
        <v>9</v>
      </c>
      <c r="E1440" t="str">
        <f t="shared" si="22"/>
        <v>9#Šmitmajer Marek</v>
      </c>
    </row>
    <row r="1441" spans="1:5" x14ac:dyDescent="0.45">
      <c r="A1441">
        <v>6694</v>
      </c>
      <c r="B1441" t="s">
        <v>253</v>
      </c>
      <c r="C1441">
        <v>14</v>
      </c>
      <c r="D1441">
        <v>10</v>
      </c>
      <c r="E1441" t="str">
        <f t="shared" si="22"/>
        <v>10#Šmitmajer Marek</v>
      </c>
    </row>
    <row r="1442" spans="1:5" x14ac:dyDescent="0.45">
      <c r="A1442">
        <v>813</v>
      </c>
      <c r="B1442" t="s">
        <v>194</v>
      </c>
      <c r="C1442">
        <v>12</v>
      </c>
      <c r="D1442">
        <v>9</v>
      </c>
      <c r="E1442" t="str">
        <f t="shared" si="22"/>
        <v>9#Procházka Martin</v>
      </c>
    </row>
    <row r="1443" spans="1:5" x14ac:dyDescent="0.45">
      <c r="A1443">
        <v>813</v>
      </c>
      <c r="B1443" t="s">
        <v>194</v>
      </c>
      <c r="C1443">
        <v>12</v>
      </c>
      <c r="D1443">
        <v>10</v>
      </c>
      <c r="E1443" t="str">
        <f t="shared" si="22"/>
        <v>10#Procházka Martin</v>
      </c>
    </row>
    <row r="1444" spans="1:5" x14ac:dyDescent="0.45">
      <c r="A1444">
        <v>6430</v>
      </c>
      <c r="B1444" t="s">
        <v>260</v>
      </c>
      <c r="C1444">
        <v>11</v>
      </c>
      <c r="D1444">
        <v>9</v>
      </c>
      <c r="E1444" t="str">
        <f t="shared" si="22"/>
        <v>9#Hofta Jiří</v>
      </c>
    </row>
    <row r="1445" spans="1:5" x14ac:dyDescent="0.45">
      <c r="A1445">
        <v>6430</v>
      </c>
      <c r="B1445" t="s">
        <v>260</v>
      </c>
      <c r="C1445">
        <v>13</v>
      </c>
      <c r="D1445">
        <v>10</v>
      </c>
      <c r="E1445" t="str">
        <f t="shared" si="22"/>
        <v>10#Hofta Jiří</v>
      </c>
    </row>
    <row r="1446" spans="1:5" x14ac:dyDescent="0.45">
      <c r="A1446">
        <v>4076</v>
      </c>
      <c r="B1446" t="s">
        <v>147</v>
      </c>
      <c r="C1446">
        <v>12</v>
      </c>
      <c r="D1446">
        <v>9</v>
      </c>
      <c r="E1446" t="str">
        <f t="shared" si="22"/>
        <v>9#Řezáč Jan ml.</v>
      </c>
    </row>
    <row r="1447" spans="1:5" x14ac:dyDescent="0.45">
      <c r="A1447">
        <v>4076</v>
      </c>
      <c r="B1447" t="s">
        <v>147</v>
      </c>
      <c r="C1447">
        <v>12</v>
      </c>
      <c r="D1447">
        <v>10</v>
      </c>
      <c r="E1447" t="str">
        <f t="shared" si="22"/>
        <v>10#Řezáč Jan ml.</v>
      </c>
    </row>
    <row r="1448" spans="1:5" x14ac:dyDescent="0.45">
      <c r="A1448">
        <v>5290</v>
      </c>
      <c r="B1448" t="s">
        <v>176</v>
      </c>
      <c r="C1448">
        <v>15</v>
      </c>
      <c r="D1448">
        <v>9</v>
      </c>
      <c r="E1448" t="str">
        <f t="shared" si="22"/>
        <v>9#Vančata Vladimír</v>
      </c>
    </row>
    <row r="1449" spans="1:5" x14ac:dyDescent="0.45">
      <c r="A1449">
        <v>5290</v>
      </c>
      <c r="B1449" t="s">
        <v>176</v>
      </c>
      <c r="C1449">
        <v>9.5</v>
      </c>
      <c r="D1449">
        <v>10</v>
      </c>
      <c r="E1449" t="str">
        <f t="shared" si="22"/>
        <v>10#Vančata Vladimír</v>
      </c>
    </row>
    <row r="1450" spans="1:5" x14ac:dyDescent="0.45">
      <c r="A1450">
        <v>1140</v>
      </c>
      <c r="B1450" t="s">
        <v>286</v>
      </c>
      <c r="C1450">
        <v>13</v>
      </c>
      <c r="D1450">
        <v>9</v>
      </c>
      <c r="E1450" t="str">
        <f t="shared" si="22"/>
        <v>9#Vican Roman</v>
      </c>
    </row>
    <row r="1451" spans="1:5" x14ac:dyDescent="0.45">
      <c r="A1451">
        <v>1140</v>
      </c>
      <c r="B1451" t="s">
        <v>286</v>
      </c>
      <c r="C1451">
        <v>12</v>
      </c>
      <c r="D1451">
        <v>10</v>
      </c>
      <c r="E1451" t="str">
        <f t="shared" si="22"/>
        <v>10#Vican Roman</v>
      </c>
    </row>
    <row r="1452" spans="1:5" x14ac:dyDescent="0.45">
      <c r="A1452">
        <v>4309</v>
      </c>
      <c r="B1452" t="s">
        <v>107</v>
      </c>
      <c r="C1452">
        <v>11</v>
      </c>
      <c r="D1452">
        <v>9</v>
      </c>
      <c r="E1452" t="str">
        <f t="shared" si="22"/>
        <v>9#Shershen Volodimir</v>
      </c>
    </row>
    <row r="1453" spans="1:5" x14ac:dyDescent="0.45">
      <c r="A1453">
        <v>4309</v>
      </c>
      <c r="B1453" t="s">
        <v>107</v>
      </c>
      <c r="C1453">
        <v>14</v>
      </c>
      <c r="D1453">
        <v>10</v>
      </c>
      <c r="E1453" t="str">
        <f t="shared" si="22"/>
        <v>10#Shershen Volodimir</v>
      </c>
    </row>
    <row r="1454" spans="1:5" x14ac:dyDescent="0.45">
      <c r="A1454">
        <v>6932</v>
      </c>
      <c r="B1454" t="s">
        <v>249</v>
      </c>
      <c r="C1454">
        <v>13</v>
      </c>
      <c r="D1454">
        <v>9</v>
      </c>
      <c r="E1454" t="str">
        <f t="shared" si="22"/>
        <v>9#Řípa Aleš</v>
      </c>
    </row>
    <row r="1455" spans="1:5" x14ac:dyDescent="0.45">
      <c r="A1455">
        <v>6932</v>
      </c>
      <c r="B1455" t="s">
        <v>249</v>
      </c>
      <c r="C1455">
        <v>12</v>
      </c>
      <c r="D1455">
        <v>10</v>
      </c>
      <c r="E1455" t="str">
        <f t="shared" si="22"/>
        <v>10#Řípa Aleš</v>
      </c>
    </row>
    <row r="1456" spans="1:5" x14ac:dyDescent="0.45">
      <c r="A1456">
        <v>1863</v>
      </c>
      <c r="B1456" t="s">
        <v>287</v>
      </c>
      <c r="C1456">
        <v>9</v>
      </c>
      <c r="D1456">
        <v>9</v>
      </c>
      <c r="E1456" t="str">
        <f t="shared" si="22"/>
        <v>9#Novák Jan</v>
      </c>
    </row>
    <row r="1457" spans="1:5" x14ac:dyDescent="0.45">
      <c r="A1457">
        <v>1863</v>
      </c>
      <c r="B1457" t="s">
        <v>287</v>
      </c>
      <c r="C1457">
        <v>16</v>
      </c>
      <c r="D1457">
        <v>10</v>
      </c>
      <c r="E1457" t="str">
        <f t="shared" si="22"/>
        <v>10#Novák Jan</v>
      </c>
    </row>
    <row r="1458" spans="1:5" x14ac:dyDescent="0.45">
      <c r="A1458">
        <v>3802</v>
      </c>
      <c r="B1458" t="s">
        <v>78</v>
      </c>
      <c r="C1458">
        <v>10.5</v>
      </c>
      <c r="D1458">
        <v>9</v>
      </c>
      <c r="E1458" t="str">
        <f t="shared" si="22"/>
        <v>9#Fedas Michal</v>
      </c>
    </row>
    <row r="1459" spans="1:5" x14ac:dyDescent="0.45">
      <c r="A1459">
        <v>3802</v>
      </c>
      <c r="B1459" t="s">
        <v>78</v>
      </c>
      <c r="C1459">
        <v>15</v>
      </c>
      <c r="D1459">
        <v>10</v>
      </c>
      <c r="E1459" t="str">
        <f t="shared" si="22"/>
        <v>10#Fedas Michal</v>
      </c>
    </row>
    <row r="1460" spans="1:5" x14ac:dyDescent="0.45">
      <c r="A1460">
        <v>5775</v>
      </c>
      <c r="B1460" t="s">
        <v>193</v>
      </c>
      <c r="C1460">
        <v>13</v>
      </c>
      <c r="D1460">
        <v>9</v>
      </c>
      <c r="E1460" t="str">
        <f t="shared" si="22"/>
        <v>9#Nimko Maryan</v>
      </c>
    </row>
    <row r="1461" spans="1:5" x14ac:dyDescent="0.45">
      <c r="A1461">
        <v>5775</v>
      </c>
      <c r="B1461" t="s">
        <v>193</v>
      </c>
      <c r="C1461">
        <v>13</v>
      </c>
      <c r="D1461">
        <v>10</v>
      </c>
      <c r="E1461" t="str">
        <f t="shared" si="22"/>
        <v>10#Nimko Maryan</v>
      </c>
    </row>
    <row r="1462" spans="1:5" x14ac:dyDescent="0.45">
      <c r="A1462">
        <v>2334</v>
      </c>
      <c r="B1462" t="s">
        <v>201</v>
      </c>
      <c r="C1462">
        <v>13</v>
      </c>
      <c r="D1462">
        <v>9</v>
      </c>
      <c r="E1462" t="str">
        <f t="shared" si="22"/>
        <v>9#Stříbrský Viktor</v>
      </c>
    </row>
    <row r="1463" spans="1:5" x14ac:dyDescent="0.45">
      <c r="A1463">
        <v>2334</v>
      </c>
      <c r="B1463" t="s">
        <v>201</v>
      </c>
      <c r="C1463">
        <v>13</v>
      </c>
      <c r="D1463">
        <v>10</v>
      </c>
      <c r="E1463" t="str">
        <f t="shared" si="22"/>
        <v>10#Stříbrský Viktor</v>
      </c>
    </row>
    <row r="1464" spans="1:5" x14ac:dyDescent="0.45">
      <c r="A1464">
        <v>6429</v>
      </c>
      <c r="B1464" t="s">
        <v>258</v>
      </c>
      <c r="C1464">
        <v>14</v>
      </c>
      <c r="D1464">
        <v>9</v>
      </c>
      <c r="E1464" t="str">
        <f t="shared" si="22"/>
        <v>9#Brzobohatý Jan</v>
      </c>
    </row>
    <row r="1465" spans="1:5" x14ac:dyDescent="0.45">
      <c r="A1465">
        <v>6429</v>
      </c>
      <c r="B1465" t="s">
        <v>258</v>
      </c>
      <c r="C1465">
        <v>12</v>
      </c>
      <c r="D1465">
        <v>10</v>
      </c>
      <c r="E1465" t="str">
        <f t="shared" si="22"/>
        <v>10#Brzobohatý Jan</v>
      </c>
    </row>
    <row r="1466" spans="1:5" x14ac:dyDescent="0.45">
      <c r="A1466">
        <v>5186</v>
      </c>
      <c r="B1466" t="s">
        <v>182</v>
      </c>
      <c r="C1466">
        <v>16</v>
      </c>
      <c r="D1466">
        <v>9</v>
      </c>
      <c r="E1466" t="str">
        <f t="shared" si="22"/>
        <v>9#Svoboda Jiří</v>
      </c>
    </row>
    <row r="1467" spans="1:5" x14ac:dyDescent="0.45">
      <c r="A1467">
        <v>5186</v>
      </c>
      <c r="B1467" t="s">
        <v>182</v>
      </c>
      <c r="C1467">
        <v>11</v>
      </c>
      <c r="D1467">
        <v>10</v>
      </c>
      <c r="E1467" t="str">
        <f t="shared" si="22"/>
        <v>10#Svoboda Jiří</v>
      </c>
    </row>
    <row r="1468" spans="1:5" x14ac:dyDescent="0.45">
      <c r="A1468">
        <v>3214</v>
      </c>
      <c r="B1468" t="s">
        <v>163</v>
      </c>
      <c r="C1468">
        <v>14</v>
      </c>
      <c r="D1468">
        <v>9</v>
      </c>
      <c r="E1468" t="str">
        <f t="shared" si="22"/>
        <v>9#Fiala Michal</v>
      </c>
    </row>
    <row r="1469" spans="1:5" x14ac:dyDescent="0.45">
      <c r="A1469">
        <v>3214</v>
      </c>
      <c r="B1469" t="s">
        <v>163</v>
      </c>
      <c r="C1469">
        <v>13</v>
      </c>
      <c r="D1469">
        <v>10</v>
      </c>
      <c r="E1469" t="str">
        <f t="shared" si="22"/>
        <v>10#Fiala Michal</v>
      </c>
    </row>
    <row r="1470" spans="1:5" x14ac:dyDescent="0.45">
      <c r="A1470">
        <v>6292</v>
      </c>
      <c r="B1470" t="s">
        <v>180</v>
      </c>
      <c r="C1470">
        <v>13</v>
      </c>
      <c r="D1470">
        <v>9</v>
      </c>
      <c r="E1470" t="str">
        <f t="shared" si="22"/>
        <v>9#Zoul Artur</v>
      </c>
    </row>
    <row r="1471" spans="1:5" x14ac:dyDescent="0.45">
      <c r="A1471">
        <v>6292</v>
      </c>
      <c r="B1471" t="s">
        <v>180</v>
      </c>
      <c r="C1471">
        <v>14</v>
      </c>
      <c r="D1471">
        <v>10</v>
      </c>
      <c r="E1471" t="str">
        <f t="shared" si="22"/>
        <v>10#Zoul Artur</v>
      </c>
    </row>
    <row r="1472" spans="1:5" x14ac:dyDescent="0.45">
      <c r="A1472">
        <v>2909</v>
      </c>
      <c r="B1472" t="s">
        <v>47</v>
      </c>
      <c r="C1472">
        <v>12</v>
      </c>
      <c r="D1472">
        <v>9</v>
      </c>
      <c r="E1472" t="str">
        <f t="shared" si="22"/>
        <v>9#Pluchta Petr</v>
      </c>
    </row>
    <row r="1473" spans="1:5" x14ac:dyDescent="0.45">
      <c r="A1473">
        <v>2909</v>
      </c>
      <c r="B1473" t="s">
        <v>47</v>
      </c>
      <c r="C1473">
        <v>16</v>
      </c>
      <c r="D1473">
        <v>10</v>
      </c>
      <c r="E1473" t="str">
        <f t="shared" si="22"/>
        <v>10#Pluchta Petr</v>
      </c>
    </row>
    <row r="1474" spans="1:5" x14ac:dyDescent="0.45">
      <c r="A1474">
        <v>3822</v>
      </c>
      <c r="B1474" t="s">
        <v>80</v>
      </c>
      <c r="C1474">
        <v>14</v>
      </c>
      <c r="D1474">
        <v>9</v>
      </c>
      <c r="E1474" t="str">
        <f t="shared" si="22"/>
        <v>9#Svitek Ferdinand</v>
      </c>
    </row>
    <row r="1475" spans="1:5" x14ac:dyDescent="0.45">
      <c r="A1475">
        <v>3822</v>
      </c>
      <c r="B1475" t="s">
        <v>80</v>
      </c>
      <c r="C1475">
        <v>14</v>
      </c>
      <c r="D1475">
        <v>10</v>
      </c>
      <c r="E1475" t="str">
        <f t="shared" ref="E1475:E1538" si="23">CONCATENATE(D1475,"#",B1475)</f>
        <v>10#Svitek Ferdinand</v>
      </c>
    </row>
    <row r="1476" spans="1:5" x14ac:dyDescent="0.45">
      <c r="A1476">
        <v>6705</v>
      </c>
      <c r="B1476" t="s">
        <v>288</v>
      </c>
      <c r="C1476">
        <v>15</v>
      </c>
      <c r="D1476">
        <v>9</v>
      </c>
      <c r="E1476" t="str">
        <f t="shared" si="23"/>
        <v>9#Fodor Petr</v>
      </c>
    </row>
    <row r="1477" spans="1:5" x14ac:dyDescent="0.45">
      <c r="A1477">
        <v>6705</v>
      </c>
      <c r="B1477" t="s">
        <v>288</v>
      </c>
      <c r="C1477">
        <v>13</v>
      </c>
      <c r="D1477">
        <v>10</v>
      </c>
      <c r="E1477" t="str">
        <f t="shared" si="23"/>
        <v>10#Fodor Petr</v>
      </c>
    </row>
    <row r="1478" spans="1:5" x14ac:dyDescent="0.45">
      <c r="A1478">
        <v>2529</v>
      </c>
      <c r="B1478" t="s">
        <v>289</v>
      </c>
      <c r="C1478">
        <v>13</v>
      </c>
      <c r="D1478">
        <v>9</v>
      </c>
      <c r="E1478" t="str">
        <f t="shared" si="23"/>
        <v>9#Řehoř Michal</v>
      </c>
    </row>
    <row r="1479" spans="1:5" x14ac:dyDescent="0.45">
      <c r="A1479">
        <v>2529</v>
      </c>
      <c r="B1479" t="s">
        <v>289</v>
      </c>
      <c r="C1479">
        <v>15</v>
      </c>
      <c r="D1479">
        <v>10</v>
      </c>
      <c r="E1479" t="str">
        <f t="shared" si="23"/>
        <v>10#Řehoř Michal</v>
      </c>
    </row>
    <row r="1480" spans="1:5" x14ac:dyDescent="0.45">
      <c r="A1480">
        <v>6387</v>
      </c>
      <c r="B1480" t="s">
        <v>264</v>
      </c>
      <c r="C1480">
        <v>15</v>
      </c>
      <c r="D1480">
        <v>9</v>
      </c>
      <c r="E1480" t="str">
        <f t="shared" si="23"/>
        <v>9#Králová Nela</v>
      </c>
    </row>
    <row r="1481" spans="1:5" x14ac:dyDescent="0.45">
      <c r="A1481">
        <v>6387</v>
      </c>
      <c r="B1481" t="s">
        <v>264</v>
      </c>
      <c r="C1481">
        <v>13</v>
      </c>
      <c r="D1481">
        <v>10</v>
      </c>
      <c r="E1481" t="str">
        <f t="shared" si="23"/>
        <v>10#Králová Nela</v>
      </c>
    </row>
    <row r="1482" spans="1:5" x14ac:dyDescent="0.45">
      <c r="A1482">
        <v>3435</v>
      </c>
      <c r="B1482" t="s">
        <v>110</v>
      </c>
      <c r="C1482">
        <v>14</v>
      </c>
      <c r="D1482">
        <v>9</v>
      </c>
      <c r="E1482" t="str">
        <f t="shared" si="23"/>
        <v>9#Kodad Daniel</v>
      </c>
    </row>
    <row r="1483" spans="1:5" x14ac:dyDescent="0.45">
      <c r="A1483">
        <v>3435</v>
      </c>
      <c r="B1483" t="s">
        <v>110</v>
      </c>
      <c r="C1483">
        <v>15</v>
      </c>
      <c r="D1483">
        <v>10</v>
      </c>
      <c r="E1483" t="str">
        <f t="shared" si="23"/>
        <v>10#Kodad Daniel</v>
      </c>
    </row>
    <row r="1484" spans="1:5" x14ac:dyDescent="0.45">
      <c r="A1484">
        <v>4330</v>
      </c>
      <c r="B1484" t="s">
        <v>91</v>
      </c>
      <c r="C1484">
        <v>15</v>
      </c>
      <c r="D1484">
        <v>9</v>
      </c>
      <c r="E1484" t="str">
        <f t="shared" si="23"/>
        <v>9#Špitálský Václav</v>
      </c>
    </row>
    <row r="1485" spans="1:5" x14ac:dyDescent="0.45">
      <c r="A1485">
        <v>4330</v>
      </c>
      <c r="B1485" t="s">
        <v>91</v>
      </c>
      <c r="C1485">
        <v>14</v>
      </c>
      <c r="D1485">
        <v>10</v>
      </c>
      <c r="E1485" t="str">
        <f t="shared" si="23"/>
        <v>10#Špitálský Václav</v>
      </c>
    </row>
    <row r="1486" spans="1:5" x14ac:dyDescent="0.45">
      <c r="A1486">
        <v>7048</v>
      </c>
      <c r="B1486" t="s">
        <v>290</v>
      </c>
      <c r="C1486">
        <v>16</v>
      </c>
      <c r="D1486">
        <v>9</v>
      </c>
      <c r="E1486" t="str">
        <f t="shared" si="23"/>
        <v>9#Lukášová Viktorie</v>
      </c>
    </row>
    <row r="1487" spans="1:5" x14ac:dyDescent="0.45">
      <c r="A1487">
        <v>7048</v>
      </c>
      <c r="B1487" t="s">
        <v>290</v>
      </c>
      <c r="C1487">
        <v>13</v>
      </c>
      <c r="D1487">
        <v>10</v>
      </c>
      <c r="E1487" t="str">
        <f t="shared" si="23"/>
        <v>10#Lukášová Viktorie</v>
      </c>
    </row>
    <row r="1488" spans="1:5" x14ac:dyDescent="0.45">
      <c r="A1488">
        <v>4302</v>
      </c>
      <c r="B1488" t="s">
        <v>104</v>
      </c>
      <c r="C1488">
        <v>15</v>
      </c>
      <c r="D1488">
        <v>9</v>
      </c>
      <c r="E1488" t="str">
        <f t="shared" si="23"/>
        <v>9#Špitálská Aneta</v>
      </c>
    </row>
    <row r="1489" spans="1:5" x14ac:dyDescent="0.45">
      <c r="A1489">
        <v>4302</v>
      </c>
      <c r="B1489" t="s">
        <v>104</v>
      </c>
      <c r="C1489">
        <v>14</v>
      </c>
      <c r="D1489">
        <v>10</v>
      </c>
      <c r="E1489" t="str">
        <f t="shared" si="23"/>
        <v>10#Špitálská Aneta</v>
      </c>
    </row>
    <row r="1490" spans="1:5" x14ac:dyDescent="0.45">
      <c r="A1490">
        <v>5073</v>
      </c>
      <c r="B1490" t="s">
        <v>135</v>
      </c>
      <c r="C1490">
        <v>14</v>
      </c>
      <c r="D1490">
        <v>9</v>
      </c>
      <c r="E1490" t="str">
        <f t="shared" si="23"/>
        <v>9#Krištofy Roman</v>
      </c>
    </row>
    <row r="1491" spans="1:5" x14ac:dyDescent="0.45">
      <c r="A1491">
        <v>5073</v>
      </c>
      <c r="B1491" t="s">
        <v>135</v>
      </c>
      <c r="C1491">
        <v>15</v>
      </c>
      <c r="D1491">
        <v>10</v>
      </c>
      <c r="E1491" t="str">
        <f t="shared" si="23"/>
        <v>10#Krištofy Roman</v>
      </c>
    </row>
    <row r="1492" spans="1:5" x14ac:dyDescent="0.45">
      <c r="A1492">
        <v>6777</v>
      </c>
      <c r="B1492" t="s">
        <v>199</v>
      </c>
      <c r="C1492">
        <v>15.5</v>
      </c>
      <c r="D1492">
        <v>9</v>
      </c>
      <c r="E1492" t="str">
        <f t="shared" si="23"/>
        <v>9#Kotek Vojtěch</v>
      </c>
    </row>
    <row r="1493" spans="1:5" x14ac:dyDescent="0.45">
      <c r="A1493">
        <v>6777</v>
      </c>
      <c r="B1493" t="s">
        <v>199</v>
      </c>
      <c r="C1493">
        <v>14</v>
      </c>
      <c r="D1493">
        <v>10</v>
      </c>
      <c r="E1493" t="str">
        <f t="shared" si="23"/>
        <v>10#Kotek Vojtěch</v>
      </c>
    </row>
    <row r="1494" spans="1:5" x14ac:dyDescent="0.45">
      <c r="A1494">
        <v>4014</v>
      </c>
      <c r="B1494" t="s">
        <v>187</v>
      </c>
      <c r="C1494">
        <v>15</v>
      </c>
      <c r="D1494">
        <v>9</v>
      </c>
      <c r="E1494" t="str">
        <f t="shared" si="23"/>
        <v>9#Špitálský Václav ml.</v>
      </c>
    </row>
    <row r="1495" spans="1:5" x14ac:dyDescent="0.45">
      <c r="A1495">
        <v>4014</v>
      </c>
      <c r="B1495" t="s">
        <v>187</v>
      </c>
      <c r="C1495">
        <v>15</v>
      </c>
      <c r="D1495">
        <v>10</v>
      </c>
      <c r="E1495" t="str">
        <f t="shared" si="23"/>
        <v>10#Špitálský Václav ml.</v>
      </c>
    </row>
    <row r="1496" spans="1:5" x14ac:dyDescent="0.45">
      <c r="A1496">
        <v>6698</v>
      </c>
      <c r="B1496" t="s">
        <v>257</v>
      </c>
      <c r="C1496">
        <v>15.5</v>
      </c>
      <c r="D1496">
        <v>9</v>
      </c>
      <c r="E1496" t="str">
        <f t="shared" si="23"/>
        <v>9#Krakowitzer Jiří</v>
      </c>
    </row>
    <row r="1497" spans="1:5" x14ac:dyDescent="0.45">
      <c r="A1497">
        <v>6698</v>
      </c>
      <c r="B1497" t="s">
        <v>257</v>
      </c>
      <c r="C1497">
        <v>15</v>
      </c>
      <c r="D1497">
        <v>10</v>
      </c>
      <c r="E1497" t="str">
        <f t="shared" si="23"/>
        <v>10#Krakowitzer Jiří</v>
      </c>
    </row>
    <row r="1498" spans="1:5" x14ac:dyDescent="0.45">
      <c r="A1498">
        <v>5074</v>
      </c>
      <c r="B1498" t="s">
        <v>134</v>
      </c>
      <c r="C1498">
        <v>15</v>
      </c>
      <c r="D1498">
        <v>9</v>
      </c>
      <c r="E1498" t="str">
        <f t="shared" si="23"/>
        <v>9#Jurkovič Jan</v>
      </c>
    </row>
    <row r="1499" spans="1:5" x14ac:dyDescent="0.45">
      <c r="A1499">
        <v>5074</v>
      </c>
      <c r="B1499" t="s">
        <v>134</v>
      </c>
      <c r="C1499">
        <v>16</v>
      </c>
      <c r="D1499">
        <v>10</v>
      </c>
      <c r="E1499" t="str">
        <f t="shared" si="23"/>
        <v>10#Jurkovič Jan</v>
      </c>
    </row>
    <row r="1500" spans="1:5" x14ac:dyDescent="0.45">
      <c r="A1500">
        <v>7005</v>
      </c>
      <c r="B1500" t="s">
        <v>266</v>
      </c>
      <c r="C1500">
        <v>16</v>
      </c>
      <c r="D1500">
        <v>9</v>
      </c>
      <c r="E1500" t="str">
        <f t="shared" si="23"/>
        <v>9#Novosad Tomáš</v>
      </c>
    </row>
    <row r="1501" spans="1:5" x14ac:dyDescent="0.45">
      <c r="A1501">
        <v>7005</v>
      </c>
      <c r="B1501" t="s">
        <v>266</v>
      </c>
      <c r="C1501">
        <v>16</v>
      </c>
      <c r="D1501">
        <v>10</v>
      </c>
      <c r="E1501" t="str">
        <f t="shared" si="23"/>
        <v>10#Novosad Tomáš</v>
      </c>
    </row>
    <row r="1502" spans="1:5" x14ac:dyDescent="0.45">
      <c r="A1502">
        <v>3580</v>
      </c>
      <c r="B1502" t="s">
        <v>181</v>
      </c>
      <c r="C1502">
        <v>16</v>
      </c>
      <c r="D1502">
        <v>9</v>
      </c>
      <c r="E1502" t="str">
        <f t="shared" si="23"/>
        <v>9#Lang Radek</v>
      </c>
    </row>
    <row r="1503" spans="1:5" x14ac:dyDescent="0.45">
      <c r="A1503">
        <v>3580</v>
      </c>
      <c r="B1503" t="s">
        <v>181</v>
      </c>
      <c r="C1503">
        <v>16</v>
      </c>
      <c r="D1503">
        <v>10</v>
      </c>
      <c r="E1503" t="str">
        <f t="shared" si="23"/>
        <v>10#Lang Radek</v>
      </c>
    </row>
    <row r="1504" spans="1:5" x14ac:dyDescent="0.45">
      <c r="A1504">
        <v>5870</v>
      </c>
      <c r="B1504" t="s">
        <v>164</v>
      </c>
      <c r="C1504">
        <v>1</v>
      </c>
      <c r="D1504">
        <v>15</v>
      </c>
      <c r="E1504" t="str">
        <f t="shared" si="23"/>
        <v>15#Vacek Jan</v>
      </c>
    </row>
    <row r="1505" spans="1:5" x14ac:dyDescent="0.45">
      <c r="A1505">
        <v>5870</v>
      </c>
      <c r="B1505" t="s">
        <v>164</v>
      </c>
      <c r="C1505">
        <v>1</v>
      </c>
      <c r="D1505">
        <v>16</v>
      </c>
      <c r="E1505" t="str">
        <f t="shared" si="23"/>
        <v>16#Vacek Jan</v>
      </c>
    </row>
    <row r="1506" spans="1:5" x14ac:dyDescent="0.45">
      <c r="A1506">
        <v>6931</v>
      </c>
      <c r="B1506" t="s">
        <v>251</v>
      </c>
      <c r="C1506">
        <v>1</v>
      </c>
      <c r="D1506">
        <v>15</v>
      </c>
      <c r="E1506" t="str">
        <f t="shared" si="23"/>
        <v>15#Pecka Zdeněk</v>
      </c>
    </row>
    <row r="1507" spans="1:5" x14ac:dyDescent="0.45">
      <c r="A1507">
        <v>6931</v>
      </c>
      <c r="B1507" t="s">
        <v>251</v>
      </c>
      <c r="C1507">
        <v>1</v>
      </c>
      <c r="D1507">
        <v>16</v>
      </c>
      <c r="E1507" t="str">
        <f t="shared" si="23"/>
        <v>16#Pecka Zdeněk</v>
      </c>
    </row>
    <row r="1508" spans="1:5" x14ac:dyDescent="0.45">
      <c r="A1508">
        <v>6932</v>
      </c>
      <c r="B1508" t="s">
        <v>249</v>
      </c>
      <c r="C1508">
        <v>2</v>
      </c>
      <c r="D1508">
        <v>15</v>
      </c>
      <c r="E1508" t="str">
        <f t="shared" si="23"/>
        <v>15#Řípa Aleš</v>
      </c>
    </row>
    <row r="1509" spans="1:5" x14ac:dyDescent="0.45">
      <c r="A1509">
        <v>6932</v>
      </c>
      <c r="B1509" t="s">
        <v>249</v>
      </c>
      <c r="C1509">
        <v>2</v>
      </c>
      <c r="D1509">
        <v>16</v>
      </c>
      <c r="E1509" t="str">
        <f t="shared" si="23"/>
        <v>16#Řípa Aleš</v>
      </c>
    </row>
    <row r="1510" spans="1:5" x14ac:dyDescent="0.45">
      <c r="A1510">
        <v>1126</v>
      </c>
      <c r="B1510" t="s">
        <v>291</v>
      </c>
      <c r="C1510">
        <v>3</v>
      </c>
      <c r="D1510">
        <v>15</v>
      </c>
      <c r="E1510" t="str">
        <f t="shared" si="23"/>
        <v>15#OUŘEDNÍČEK Jiří</v>
      </c>
    </row>
    <row r="1511" spans="1:5" x14ac:dyDescent="0.45">
      <c r="A1511">
        <v>1126</v>
      </c>
      <c r="B1511" t="s">
        <v>291</v>
      </c>
      <c r="C1511">
        <v>5</v>
      </c>
      <c r="D1511">
        <v>16</v>
      </c>
      <c r="E1511" t="str">
        <f t="shared" si="23"/>
        <v>16#OUŘEDNÍČEK Jiří</v>
      </c>
    </row>
    <row r="1512" spans="1:5" x14ac:dyDescent="0.45">
      <c r="A1512">
        <v>1125</v>
      </c>
      <c r="B1512" t="s">
        <v>292</v>
      </c>
      <c r="C1512">
        <v>1</v>
      </c>
      <c r="D1512">
        <v>15</v>
      </c>
      <c r="E1512" t="str">
        <f t="shared" si="23"/>
        <v>15#OUŘEDNÍČEK Jan</v>
      </c>
    </row>
    <row r="1513" spans="1:5" x14ac:dyDescent="0.45">
      <c r="A1513">
        <v>1125</v>
      </c>
      <c r="B1513" t="s">
        <v>292</v>
      </c>
      <c r="C1513">
        <v>1</v>
      </c>
      <c r="D1513">
        <v>16</v>
      </c>
      <c r="E1513" t="str">
        <f t="shared" si="23"/>
        <v>16#OUŘEDNÍČEK Jan</v>
      </c>
    </row>
    <row r="1514" spans="1:5" x14ac:dyDescent="0.45">
      <c r="A1514">
        <v>2268</v>
      </c>
      <c r="B1514" t="s">
        <v>293</v>
      </c>
      <c r="C1514">
        <v>3</v>
      </c>
      <c r="D1514">
        <v>15</v>
      </c>
      <c r="E1514" t="str">
        <f t="shared" si="23"/>
        <v>15#STEJSKAL Miroslav</v>
      </c>
    </row>
    <row r="1515" spans="1:5" x14ac:dyDescent="0.45">
      <c r="A1515">
        <v>2268</v>
      </c>
      <c r="B1515" t="s">
        <v>293</v>
      </c>
      <c r="C1515">
        <v>9</v>
      </c>
      <c r="D1515">
        <v>16</v>
      </c>
      <c r="E1515" t="str">
        <f t="shared" si="23"/>
        <v>16#STEJSKAL Miroslav</v>
      </c>
    </row>
    <row r="1516" spans="1:5" x14ac:dyDescent="0.45">
      <c r="A1516">
        <v>4309</v>
      </c>
      <c r="B1516" t="s">
        <v>294</v>
      </c>
      <c r="C1516">
        <v>8</v>
      </c>
      <c r="D1516">
        <v>15</v>
      </c>
      <c r="E1516" t="str">
        <f t="shared" si="23"/>
        <v>15#SHERSHEN Volodimir</v>
      </c>
    </row>
    <row r="1517" spans="1:5" x14ac:dyDescent="0.45">
      <c r="A1517">
        <v>4309</v>
      </c>
      <c r="B1517" t="s">
        <v>294</v>
      </c>
      <c r="C1517">
        <v>6</v>
      </c>
      <c r="D1517">
        <v>16</v>
      </c>
      <c r="E1517" t="str">
        <f t="shared" si="23"/>
        <v>16#SHERSHEN Volodimir</v>
      </c>
    </row>
    <row r="1518" spans="1:5" x14ac:dyDescent="0.45">
      <c r="A1518">
        <v>5775</v>
      </c>
      <c r="B1518" t="s">
        <v>295</v>
      </c>
      <c r="C1518">
        <v>2</v>
      </c>
      <c r="D1518">
        <v>15</v>
      </c>
      <c r="E1518" t="str">
        <f t="shared" si="23"/>
        <v>15#NIMKO Maryan</v>
      </c>
    </row>
    <row r="1519" spans="1:5" x14ac:dyDescent="0.45">
      <c r="A1519">
        <v>5775</v>
      </c>
      <c r="B1519" t="s">
        <v>295</v>
      </c>
      <c r="C1519">
        <v>6</v>
      </c>
      <c r="D1519">
        <v>16</v>
      </c>
      <c r="E1519" t="str">
        <f t="shared" si="23"/>
        <v>16#NIMKO Maryan</v>
      </c>
    </row>
    <row r="1520" spans="1:5" x14ac:dyDescent="0.45">
      <c r="A1520">
        <v>6664</v>
      </c>
      <c r="B1520" t="s">
        <v>296</v>
      </c>
      <c r="C1520">
        <v>3</v>
      </c>
      <c r="D1520">
        <v>15</v>
      </c>
      <c r="E1520" t="str">
        <f t="shared" si="23"/>
        <v>15#BURAK Oleg</v>
      </c>
    </row>
    <row r="1521" spans="1:5" x14ac:dyDescent="0.45">
      <c r="A1521">
        <v>6664</v>
      </c>
      <c r="B1521" t="s">
        <v>296</v>
      </c>
      <c r="C1521">
        <v>3</v>
      </c>
      <c r="D1521">
        <v>16</v>
      </c>
      <c r="E1521" t="str">
        <f t="shared" si="23"/>
        <v>16#BURAK Oleg</v>
      </c>
    </row>
    <row r="1522" spans="1:5" x14ac:dyDescent="0.45">
      <c r="A1522">
        <v>1086</v>
      </c>
      <c r="B1522" t="s">
        <v>29</v>
      </c>
      <c r="C1522">
        <v>2</v>
      </c>
      <c r="D1522">
        <v>15</v>
      </c>
      <c r="E1522" t="str">
        <f t="shared" si="23"/>
        <v>15#Kuchař Petr</v>
      </c>
    </row>
    <row r="1523" spans="1:5" x14ac:dyDescent="0.45">
      <c r="A1523">
        <v>1086</v>
      </c>
      <c r="B1523" t="s">
        <v>29</v>
      </c>
      <c r="C1523">
        <v>2</v>
      </c>
      <c r="D1523">
        <v>16</v>
      </c>
      <c r="E1523" t="str">
        <f t="shared" si="23"/>
        <v>16#Kuchař Petr</v>
      </c>
    </row>
    <row r="1524" spans="1:5" x14ac:dyDescent="0.45">
      <c r="A1524">
        <v>2316</v>
      </c>
      <c r="B1524" t="s">
        <v>297</v>
      </c>
      <c r="C1524">
        <v>8</v>
      </c>
      <c r="D1524">
        <v>15</v>
      </c>
      <c r="E1524" t="str">
        <f t="shared" si="23"/>
        <v>15#Müller Radek</v>
      </c>
    </row>
    <row r="1525" spans="1:5" x14ac:dyDescent="0.45">
      <c r="A1525">
        <v>2316</v>
      </c>
      <c r="B1525" t="s">
        <v>297</v>
      </c>
      <c r="C1525">
        <v>7</v>
      </c>
      <c r="D1525">
        <v>16</v>
      </c>
      <c r="E1525" t="str">
        <f t="shared" si="23"/>
        <v>16#Müller Radek</v>
      </c>
    </row>
    <row r="1526" spans="1:5" x14ac:dyDescent="0.45">
      <c r="A1526">
        <v>2334</v>
      </c>
      <c r="B1526" t="s">
        <v>201</v>
      </c>
      <c r="C1526">
        <v>4</v>
      </c>
      <c r="D1526">
        <v>15</v>
      </c>
      <c r="E1526" t="str">
        <f t="shared" si="23"/>
        <v>15#Stříbrský Viktor</v>
      </c>
    </row>
    <row r="1527" spans="1:5" x14ac:dyDescent="0.45">
      <c r="A1527">
        <v>2334</v>
      </c>
      <c r="B1527" t="s">
        <v>201</v>
      </c>
      <c r="C1527">
        <v>8</v>
      </c>
      <c r="D1527">
        <v>16</v>
      </c>
      <c r="E1527" t="str">
        <f t="shared" si="23"/>
        <v>16#Stříbrský Viktor</v>
      </c>
    </row>
    <row r="1528" spans="1:5" x14ac:dyDescent="0.45">
      <c r="A1528">
        <v>1837</v>
      </c>
      <c r="B1528" t="s">
        <v>22</v>
      </c>
      <c r="C1528">
        <v>4</v>
      </c>
      <c r="D1528">
        <v>15</v>
      </c>
      <c r="E1528" t="str">
        <f t="shared" si="23"/>
        <v>15#Pešout Milan</v>
      </c>
    </row>
    <row r="1529" spans="1:5" x14ac:dyDescent="0.45">
      <c r="A1529">
        <v>1837</v>
      </c>
      <c r="B1529" t="s">
        <v>22</v>
      </c>
      <c r="C1529">
        <v>6</v>
      </c>
      <c r="D1529">
        <v>16</v>
      </c>
      <c r="E1529" t="str">
        <f t="shared" si="23"/>
        <v>16#Pešout Milan</v>
      </c>
    </row>
    <row r="1530" spans="1:5" x14ac:dyDescent="0.45">
      <c r="A1530">
        <v>1838</v>
      </c>
      <c r="B1530" t="s">
        <v>8</v>
      </c>
      <c r="C1530">
        <v>9</v>
      </c>
      <c r="D1530">
        <v>15</v>
      </c>
      <c r="E1530" t="str">
        <f t="shared" si="23"/>
        <v>15#Pešout Petr</v>
      </c>
    </row>
    <row r="1531" spans="1:5" x14ac:dyDescent="0.45">
      <c r="A1531">
        <v>1838</v>
      </c>
      <c r="B1531" t="s">
        <v>8</v>
      </c>
      <c r="C1531">
        <v>4</v>
      </c>
      <c r="D1531">
        <v>16</v>
      </c>
      <c r="E1531" t="str">
        <f t="shared" si="23"/>
        <v>16#Pešout Petr</v>
      </c>
    </row>
    <row r="1532" spans="1:5" x14ac:dyDescent="0.45">
      <c r="A1532">
        <v>4300</v>
      </c>
      <c r="B1532" t="s">
        <v>160</v>
      </c>
      <c r="C1532">
        <v>4</v>
      </c>
      <c r="D1532">
        <v>15</v>
      </c>
      <c r="E1532" t="str">
        <f t="shared" si="23"/>
        <v>15#Hejda Richard</v>
      </c>
    </row>
    <row r="1533" spans="1:5" x14ac:dyDescent="0.45">
      <c r="A1533">
        <v>4300</v>
      </c>
      <c r="B1533" t="s">
        <v>160</v>
      </c>
      <c r="C1533">
        <v>3</v>
      </c>
      <c r="D1533">
        <v>16</v>
      </c>
      <c r="E1533" t="str">
        <f t="shared" si="23"/>
        <v>16#Hejda Richard</v>
      </c>
    </row>
    <row r="1534" spans="1:5" x14ac:dyDescent="0.45">
      <c r="A1534">
        <v>2796</v>
      </c>
      <c r="B1534" t="s">
        <v>33</v>
      </c>
      <c r="C1534">
        <v>5</v>
      </c>
      <c r="D1534">
        <v>15</v>
      </c>
      <c r="E1534" t="str">
        <f t="shared" si="23"/>
        <v>15#Vejvoda Jan</v>
      </c>
    </row>
    <row r="1535" spans="1:5" x14ac:dyDescent="0.45">
      <c r="A1535">
        <v>2796</v>
      </c>
      <c r="B1535" t="s">
        <v>33</v>
      </c>
      <c r="C1535">
        <v>9</v>
      </c>
      <c r="D1535">
        <v>16</v>
      </c>
      <c r="E1535" t="str">
        <f t="shared" si="23"/>
        <v>16#Vejvoda Jan</v>
      </c>
    </row>
    <row r="1536" spans="1:5" x14ac:dyDescent="0.45">
      <c r="A1536">
        <v>6443</v>
      </c>
      <c r="B1536" t="s">
        <v>166</v>
      </c>
      <c r="C1536">
        <v>5</v>
      </c>
      <c r="D1536">
        <v>15</v>
      </c>
      <c r="E1536" t="str">
        <f t="shared" si="23"/>
        <v>15#Holas Karel</v>
      </c>
    </row>
    <row r="1537" spans="1:5" x14ac:dyDescent="0.45">
      <c r="A1537">
        <v>6443</v>
      </c>
      <c r="B1537" t="s">
        <v>166</v>
      </c>
      <c r="C1537">
        <v>4</v>
      </c>
      <c r="D1537">
        <v>16</v>
      </c>
      <c r="E1537" t="str">
        <f t="shared" si="23"/>
        <v>16#Holas Karel</v>
      </c>
    </row>
    <row r="1538" spans="1:5" x14ac:dyDescent="0.45">
      <c r="A1538">
        <v>6088</v>
      </c>
      <c r="B1538" t="s">
        <v>207</v>
      </c>
      <c r="C1538">
        <v>9</v>
      </c>
      <c r="D1538">
        <v>15</v>
      </c>
      <c r="E1538" t="str">
        <f t="shared" si="23"/>
        <v>15#Hořáková Ivana</v>
      </c>
    </row>
    <row r="1539" spans="1:5" x14ac:dyDescent="0.45">
      <c r="A1539">
        <v>6088</v>
      </c>
      <c r="B1539" t="s">
        <v>207</v>
      </c>
      <c r="C1539">
        <v>7</v>
      </c>
      <c r="D1539">
        <v>16</v>
      </c>
      <c r="E1539" t="str">
        <f t="shared" ref="E1539:E1602" si="24">CONCATENATE(D1539,"#",B1539)</f>
        <v>16#Hořáková Ivana</v>
      </c>
    </row>
    <row r="1540" spans="1:5" x14ac:dyDescent="0.45">
      <c r="A1540">
        <v>5375</v>
      </c>
      <c r="B1540" t="s">
        <v>152</v>
      </c>
      <c r="C1540">
        <v>7</v>
      </c>
      <c r="D1540">
        <v>15</v>
      </c>
      <c r="E1540" t="str">
        <f t="shared" si="24"/>
        <v>15#Zink František</v>
      </c>
    </row>
    <row r="1541" spans="1:5" x14ac:dyDescent="0.45">
      <c r="A1541">
        <v>5375</v>
      </c>
      <c r="B1541" t="s">
        <v>152</v>
      </c>
      <c r="C1541">
        <v>7</v>
      </c>
      <c r="D1541">
        <v>16</v>
      </c>
      <c r="E1541" t="str">
        <f t="shared" si="24"/>
        <v>16#Zink František</v>
      </c>
    </row>
    <row r="1542" spans="1:5" x14ac:dyDescent="0.45">
      <c r="A1542">
        <v>5367</v>
      </c>
      <c r="B1542" t="s">
        <v>125</v>
      </c>
      <c r="C1542">
        <v>6</v>
      </c>
      <c r="D1542">
        <v>15</v>
      </c>
      <c r="E1542" t="str">
        <f t="shared" si="24"/>
        <v>15#Fejt Petr</v>
      </c>
    </row>
    <row r="1543" spans="1:5" x14ac:dyDescent="0.45">
      <c r="A1543">
        <v>5367</v>
      </c>
      <c r="B1543" t="s">
        <v>125</v>
      </c>
      <c r="C1543">
        <v>2</v>
      </c>
      <c r="D1543">
        <v>16</v>
      </c>
      <c r="E1543" t="str">
        <f t="shared" si="24"/>
        <v>16#Fejt Petr</v>
      </c>
    </row>
    <row r="1544" spans="1:5" x14ac:dyDescent="0.45">
      <c r="A1544">
        <v>6929</v>
      </c>
      <c r="B1544" t="s">
        <v>232</v>
      </c>
      <c r="C1544">
        <v>6</v>
      </c>
      <c r="D1544">
        <v>15</v>
      </c>
      <c r="E1544" t="str">
        <f t="shared" si="24"/>
        <v>15#Šudoma Radek</v>
      </c>
    </row>
    <row r="1545" spans="1:5" x14ac:dyDescent="0.45">
      <c r="A1545">
        <v>6929</v>
      </c>
      <c r="B1545" t="s">
        <v>232</v>
      </c>
      <c r="C1545">
        <v>3</v>
      </c>
      <c r="D1545">
        <v>16</v>
      </c>
      <c r="E1545" t="str">
        <f t="shared" si="24"/>
        <v>16#Šudoma Radek</v>
      </c>
    </row>
    <row r="1546" spans="1:5" x14ac:dyDescent="0.45">
      <c r="A1546">
        <v>6387</v>
      </c>
      <c r="B1546" t="s">
        <v>264</v>
      </c>
      <c r="C1546">
        <v>7</v>
      </c>
      <c r="D1546">
        <v>15</v>
      </c>
      <c r="E1546" t="str">
        <f t="shared" si="24"/>
        <v>15#Králová Nela</v>
      </c>
    </row>
    <row r="1547" spans="1:5" x14ac:dyDescent="0.45">
      <c r="A1547">
        <v>6387</v>
      </c>
      <c r="B1547" t="s">
        <v>264</v>
      </c>
      <c r="C1547">
        <v>8</v>
      </c>
      <c r="D1547">
        <v>16</v>
      </c>
      <c r="E1547" t="str">
        <f t="shared" si="24"/>
        <v>16#Králová Nela</v>
      </c>
    </row>
    <row r="1548" spans="1:5" x14ac:dyDescent="0.45">
      <c r="A1548">
        <v>6235</v>
      </c>
      <c r="B1548" t="s">
        <v>252</v>
      </c>
      <c r="C1548">
        <v>5</v>
      </c>
      <c r="D1548">
        <v>15</v>
      </c>
      <c r="E1548" t="str">
        <f t="shared" si="24"/>
        <v>15#Král Vítězslav st.</v>
      </c>
    </row>
    <row r="1549" spans="1:5" x14ac:dyDescent="0.45">
      <c r="A1549">
        <v>6235</v>
      </c>
      <c r="B1549" t="s">
        <v>252</v>
      </c>
      <c r="C1549">
        <v>4</v>
      </c>
      <c r="D1549">
        <v>16</v>
      </c>
      <c r="E1549" t="str">
        <f t="shared" si="24"/>
        <v>16#Král Vítězslav st.</v>
      </c>
    </row>
    <row r="1550" spans="1:5" x14ac:dyDescent="0.45">
      <c r="A1550">
        <v>3214</v>
      </c>
      <c r="B1550" t="s">
        <v>163</v>
      </c>
      <c r="C1550">
        <v>6</v>
      </c>
      <c r="D1550">
        <v>15</v>
      </c>
      <c r="E1550" t="str">
        <f t="shared" si="24"/>
        <v>15#Fiala Michal</v>
      </c>
    </row>
    <row r="1551" spans="1:5" x14ac:dyDescent="0.45">
      <c r="A1551">
        <v>3214</v>
      </c>
      <c r="B1551" t="s">
        <v>163</v>
      </c>
      <c r="C1551">
        <v>8</v>
      </c>
      <c r="D1551">
        <v>16</v>
      </c>
      <c r="E1551" t="str">
        <f t="shared" si="24"/>
        <v>16#Fiala Michal</v>
      </c>
    </row>
    <row r="1552" spans="1:5" x14ac:dyDescent="0.45">
      <c r="A1552">
        <v>3950</v>
      </c>
      <c r="B1552" t="s">
        <v>162</v>
      </c>
      <c r="C1552">
        <v>9</v>
      </c>
      <c r="D1552">
        <v>15</v>
      </c>
      <c r="E1552" t="str">
        <f t="shared" si="24"/>
        <v>15#Mareček Stanislav</v>
      </c>
    </row>
    <row r="1553" spans="1:5" x14ac:dyDescent="0.45">
      <c r="A1553">
        <v>3950</v>
      </c>
      <c r="B1553" t="s">
        <v>162</v>
      </c>
      <c r="C1553">
        <v>5</v>
      </c>
      <c r="D1553">
        <v>16</v>
      </c>
      <c r="E1553" t="str">
        <f t="shared" si="24"/>
        <v>16#Mareček Stanislav</v>
      </c>
    </row>
    <row r="1554" spans="1:5" x14ac:dyDescent="0.45">
      <c r="A1554">
        <v>3256</v>
      </c>
      <c r="B1554" t="s">
        <v>95</v>
      </c>
      <c r="C1554">
        <v>7</v>
      </c>
      <c r="D1554">
        <v>15</v>
      </c>
      <c r="E1554" t="str">
        <f t="shared" si="24"/>
        <v>15#Krieger Roman</v>
      </c>
    </row>
    <row r="1555" spans="1:5" x14ac:dyDescent="0.45">
      <c r="A1555">
        <v>3256</v>
      </c>
      <c r="B1555" t="s">
        <v>95</v>
      </c>
      <c r="C1555">
        <v>5</v>
      </c>
      <c r="D1555">
        <v>16</v>
      </c>
      <c r="E1555" t="str">
        <f t="shared" si="24"/>
        <v>16#Krieger Roman</v>
      </c>
    </row>
    <row r="1556" spans="1:5" x14ac:dyDescent="0.45">
      <c r="A1556">
        <v>6962</v>
      </c>
      <c r="B1556" t="s">
        <v>298</v>
      </c>
      <c r="C1556">
        <v>10</v>
      </c>
      <c r="D1556">
        <v>15</v>
      </c>
      <c r="E1556" t="str">
        <f t="shared" si="24"/>
        <v>15#Miroslav Myslivec</v>
      </c>
    </row>
    <row r="1557" spans="1:5" x14ac:dyDescent="0.45">
      <c r="A1557">
        <v>6962</v>
      </c>
      <c r="B1557" t="s">
        <v>298</v>
      </c>
      <c r="C1557">
        <v>10</v>
      </c>
      <c r="D1557">
        <v>16</v>
      </c>
      <c r="E1557" t="str">
        <f t="shared" si="24"/>
        <v>16#Miroslav Myslivec</v>
      </c>
    </row>
    <row r="1558" spans="1:5" x14ac:dyDescent="0.45">
      <c r="A1558">
        <v>6961</v>
      </c>
      <c r="B1558" t="s">
        <v>299</v>
      </c>
      <c r="C1558">
        <v>10</v>
      </c>
      <c r="D1558">
        <v>15</v>
      </c>
      <c r="E1558" t="str">
        <f t="shared" si="24"/>
        <v>15#Tomáš Horák</v>
      </c>
    </row>
    <row r="1559" spans="1:5" x14ac:dyDescent="0.45">
      <c r="A1559">
        <v>6961</v>
      </c>
      <c r="B1559" t="s">
        <v>299</v>
      </c>
      <c r="C1559">
        <v>10</v>
      </c>
      <c r="D1559">
        <v>16</v>
      </c>
      <c r="E1559" t="str">
        <f t="shared" si="24"/>
        <v>16#Tomáš Horák</v>
      </c>
    </row>
    <row r="1560" spans="1:5" x14ac:dyDescent="0.45">
      <c r="A1560">
        <v>6867</v>
      </c>
      <c r="B1560" t="s">
        <v>300</v>
      </c>
      <c r="C1560">
        <v>10</v>
      </c>
      <c r="D1560">
        <v>15</v>
      </c>
      <c r="E1560" t="str">
        <f t="shared" si="24"/>
        <v>15#Jiří Ladislav de Brenner</v>
      </c>
    </row>
    <row r="1561" spans="1:5" x14ac:dyDescent="0.45">
      <c r="A1561">
        <v>6867</v>
      </c>
      <c r="B1561" t="s">
        <v>300</v>
      </c>
      <c r="C1561">
        <v>10</v>
      </c>
      <c r="D1561">
        <v>16</v>
      </c>
      <c r="E1561" t="str">
        <f t="shared" si="24"/>
        <v>16#Jiří Ladislav de Brenner</v>
      </c>
    </row>
    <row r="1562" spans="1:5" x14ac:dyDescent="0.45">
      <c r="A1562">
        <v>5870</v>
      </c>
      <c r="B1562" t="s">
        <v>164</v>
      </c>
      <c r="C1562">
        <v>3</v>
      </c>
      <c r="D1562">
        <v>17</v>
      </c>
      <c r="E1562" t="str">
        <f t="shared" si="24"/>
        <v>17#Vacek Jan</v>
      </c>
    </row>
    <row r="1563" spans="1:5" x14ac:dyDescent="0.45">
      <c r="A1563">
        <v>5870</v>
      </c>
      <c r="B1563" t="s">
        <v>164</v>
      </c>
      <c r="C1563">
        <v>1</v>
      </c>
      <c r="D1563">
        <v>18</v>
      </c>
      <c r="E1563" t="str">
        <f t="shared" si="24"/>
        <v>18#Vacek Jan</v>
      </c>
    </row>
    <row r="1564" spans="1:5" x14ac:dyDescent="0.45">
      <c r="A1564">
        <v>6931</v>
      </c>
      <c r="B1564" t="s">
        <v>251</v>
      </c>
      <c r="C1564">
        <v>1</v>
      </c>
      <c r="D1564">
        <v>17</v>
      </c>
      <c r="E1564" t="str">
        <f t="shared" si="24"/>
        <v>17#Pecka Zdeněk</v>
      </c>
    </row>
    <row r="1565" spans="1:5" x14ac:dyDescent="0.45">
      <c r="A1565">
        <v>6931</v>
      </c>
      <c r="B1565" t="s">
        <v>251</v>
      </c>
      <c r="C1565">
        <v>6</v>
      </c>
      <c r="D1565">
        <v>18</v>
      </c>
      <c r="E1565" t="str">
        <f t="shared" si="24"/>
        <v>18#Pecka Zdeněk</v>
      </c>
    </row>
    <row r="1566" spans="1:5" x14ac:dyDescent="0.45">
      <c r="A1566">
        <v>6932</v>
      </c>
      <c r="B1566" t="s">
        <v>249</v>
      </c>
      <c r="C1566">
        <v>2</v>
      </c>
      <c r="D1566">
        <v>17</v>
      </c>
      <c r="E1566" t="str">
        <f t="shared" si="24"/>
        <v>17#Řípa Aleš</v>
      </c>
    </row>
    <row r="1567" spans="1:5" x14ac:dyDescent="0.45">
      <c r="A1567">
        <v>6932</v>
      </c>
      <c r="B1567" t="s">
        <v>249</v>
      </c>
      <c r="C1567">
        <v>1</v>
      </c>
      <c r="D1567">
        <v>18</v>
      </c>
      <c r="E1567" t="str">
        <f t="shared" si="24"/>
        <v>18#Řípa Aleš</v>
      </c>
    </row>
    <row r="1568" spans="1:5" x14ac:dyDescent="0.45">
      <c r="A1568">
        <v>1126</v>
      </c>
      <c r="B1568" t="s">
        <v>291</v>
      </c>
      <c r="C1568">
        <v>2</v>
      </c>
      <c r="D1568">
        <v>17</v>
      </c>
      <c r="E1568" t="str">
        <f t="shared" si="24"/>
        <v>17#OUŘEDNÍČEK Jiří</v>
      </c>
    </row>
    <row r="1569" spans="1:5" x14ac:dyDescent="0.45">
      <c r="A1569">
        <v>1126</v>
      </c>
      <c r="B1569" t="s">
        <v>291</v>
      </c>
      <c r="C1569">
        <v>3</v>
      </c>
      <c r="D1569">
        <v>18</v>
      </c>
      <c r="E1569" t="str">
        <f t="shared" si="24"/>
        <v>18#OUŘEDNÍČEK Jiří</v>
      </c>
    </row>
    <row r="1570" spans="1:5" x14ac:dyDescent="0.45">
      <c r="A1570">
        <v>1125</v>
      </c>
      <c r="B1570" t="s">
        <v>292</v>
      </c>
      <c r="C1570">
        <v>1</v>
      </c>
      <c r="D1570">
        <v>17</v>
      </c>
      <c r="E1570" t="str">
        <f t="shared" si="24"/>
        <v>17#OUŘEDNÍČEK Jan</v>
      </c>
    </row>
    <row r="1571" spans="1:5" x14ac:dyDescent="0.45">
      <c r="A1571">
        <v>1125</v>
      </c>
      <c r="B1571" t="s">
        <v>292</v>
      </c>
      <c r="C1571">
        <v>2</v>
      </c>
      <c r="D1571">
        <v>18</v>
      </c>
      <c r="E1571" t="str">
        <f t="shared" si="24"/>
        <v>18#OUŘEDNÍČEK Jan</v>
      </c>
    </row>
    <row r="1572" spans="1:5" x14ac:dyDescent="0.45">
      <c r="A1572">
        <v>2268</v>
      </c>
      <c r="B1572" t="s">
        <v>293</v>
      </c>
      <c r="C1572">
        <v>3</v>
      </c>
      <c r="D1572">
        <v>17</v>
      </c>
      <c r="E1572" t="str">
        <f t="shared" si="24"/>
        <v>17#STEJSKAL Miroslav</v>
      </c>
    </row>
    <row r="1573" spans="1:5" x14ac:dyDescent="0.45">
      <c r="A1573">
        <v>2268</v>
      </c>
      <c r="B1573" t="s">
        <v>293</v>
      </c>
      <c r="C1573">
        <v>7</v>
      </c>
      <c r="D1573">
        <v>18</v>
      </c>
      <c r="E1573" t="str">
        <f t="shared" si="24"/>
        <v>18#STEJSKAL Miroslav</v>
      </c>
    </row>
    <row r="1574" spans="1:5" x14ac:dyDescent="0.45">
      <c r="A1574">
        <v>4309</v>
      </c>
      <c r="B1574" t="s">
        <v>294</v>
      </c>
      <c r="C1574">
        <v>6</v>
      </c>
      <c r="D1574">
        <v>17</v>
      </c>
      <c r="E1574" t="str">
        <f t="shared" si="24"/>
        <v>17#SHERSHEN Volodimir</v>
      </c>
    </row>
    <row r="1575" spans="1:5" x14ac:dyDescent="0.45">
      <c r="A1575">
        <v>4309</v>
      </c>
      <c r="B1575" t="s">
        <v>294</v>
      </c>
      <c r="C1575">
        <v>4</v>
      </c>
      <c r="D1575">
        <v>18</v>
      </c>
      <c r="E1575" t="str">
        <f t="shared" si="24"/>
        <v>18#SHERSHEN Volodimir</v>
      </c>
    </row>
    <row r="1576" spans="1:5" x14ac:dyDescent="0.45">
      <c r="A1576">
        <v>5775</v>
      </c>
      <c r="B1576" t="s">
        <v>295</v>
      </c>
      <c r="C1576">
        <v>6</v>
      </c>
      <c r="D1576">
        <v>17</v>
      </c>
      <c r="E1576" t="str">
        <f t="shared" si="24"/>
        <v>17#NIMKO Maryan</v>
      </c>
    </row>
    <row r="1577" spans="1:5" x14ac:dyDescent="0.45">
      <c r="A1577">
        <v>5775</v>
      </c>
      <c r="B1577" t="s">
        <v>295</v>
      </c>
      <c r="C1577">
        <v>2</v>
      </c>
      <c r="D1577">
        <v>18</v>
      </c>
      <c r="E1577" t="str">
        <f t="shared" si="24"/>
        <v>18#NIMKO Maryan</v>
      </c>
    </row>
    <row r="1578" spans="1:5" x14ac:dyDescent="0.45">
      <c r="A1578">
        <v>6664</v>
      </c>
      <c r="B1578" t="s">
        <v>296</v>
      </c>
      <c r="C1578">
        <v>3</v>
      </c>
      <c r="D1578">
        <v>17</v>
      </c>
      <c r="E1578" t="str">
        <f t="shared" si="24"/>
        <v>17#BURAK Oleg</v>
      </c>
    </row>
    <row r="1579" spans="1:5" x14ac:dyDescent="0.45">
      <c r="A1579">
        <v>6664</v>
      </c>
      <c r="B1579" t="s">
        <v>296</v>
      </c>
      <c r="C1579">
        <v>5</v>
      </c>
      <c r="D1579">
        <v>18</v>
      </c>
      <c r="E1579" t="str">
        <f t="shared" si="24"/>
        <v>18#BURAK Oleg</v>
      </c>
    </row>
    <row r="1580" spans="1:5" x14ac:dyDescent="0.45">
      <c r="A1580">
        <v>6929</v>
      </c>
      <c r="B1580" t="s">
        <v>232</v>
      </c>
      <c r="C1580">
        <v>8</v>
      </c>
      <c r="D1580">
        <v>17</v>
      </c>
      <c r="E1580" t="str">
        <f t="shared" si="24"/>
        <v>17#Šudoma Radek</v>
      </c>
    </row>
    <row r="1581" spans="1:5" x14ac:dyDescent="0.45">
      <c r="A1581">
        <v>6929</v>
      </c>
      <c r="B1581" t="s">
        <v>232</v>
      </c>
      <c r="C1581">
        <v>8</v>
      </c>
      <c r="D1581">
        <v>18</v>
      </c>
      <c r="E1581" t="str">
        <f t="shared" si="24"/>
        <v>18#Šudoma Radek</v>
      </c>
    </row>
    <row r="1582" spans="1:5" x14ac:dyDescent="0.45">
      <c r="A1582">
        <v>6452</v>
      </c>
      <c r="B1582" t="s">
        <v>123</v>
      </c>
      <c r="C1582">
        <v>2</v>
      </c>
      <c r="D1582">
        <v>17</v>
      </c>
      <c r="E1582" t="str">
        <f t="shared" si="24"/>
        <v>17#Melezínek Vlastimil</v>
      </c>
    </row>
    <row r="1583" spans="1:5" x14ac:dyDescent="0.45">
      <c r="A1583">
        <v>6452</v>
      </c>
      <c r="B1583" t="s">
        <v>123</v>
      </c>
      <c r="C1583">
        <v>1</v>
      </c>
      <c r="D1583">
        <v>18</v>
      </c>
      <c r="E1583" t="str">
        <f t="shared" si="24"/>
        <v>18#Melezínek Vlastimil</v>
      </c>
    </row>
    <row r="1584" spans="1:5" x14ac:dyDescent="0.45">
      <c r="A1584">
        <v>5369</v>
      </c>
      <c r="B1584" t="s">
        <v>124</v>
      </c>
      <c r="C1584">
        <v>5</v>
      </c>
      <c r="D1584">
        <v>17</v>
      </c>
      <c r="E1584" t="str">
        <f t="shared" si="24"/>
        <v>17#Beneš Petr</v>
      </c>
    </row>
    <row r="1585" spans="1:5" x14ac:dyDescent="0.45">
      <c r="A1585">
        <v>5369</v>
      </c>
      <c r="B1585" t="s">
        <v>124</v>
      </c>
      <c r="C1585">
        <v>5</v>
      </c>
      <c r="D1585">
        <v>18</v>
      </c>
      <c r="E1585" t="str">
        <f t="shared" si="24"/>
        <v>18#Beneš Petr</v>
      </c>
    </row>
    <row r="1586" spans="1:5" x14ac:dyDescent="0.45">
      <c r="A1586">
        <v>6234</v>
      </c>
      <c r="B1586" t="s">
        <v>225</v>
      </c>
      <c r="C1586">
        <v>5</v>
      </c>
      <c r="D1586">
        <v>17</v>
      </c>
      <c r="E1586" t="str">
        <f t="shared" si="24"/>
        <v>17#Král Vítězslav ml.</v>
      </c>
    </row>
    <row r="1587" spans="1:5" x14ac:dyDescent="0.45">
      <c r="A1587">
        <v>6234</v>
      </c>
      <c r="B1587" t="s">
        <v>225</v>
      </c>
      <c r="C1587">
        <v>3</v>
      </c>
      <c r="D1587">
        <v>18</v>
      </c>
      <c r="E1587" t="str">
        <f t="shared" si="24"/>
        <v>18#Král Vítězslav ml.</v>
      </c>
    </row>
    <row r="1588" spans="1:5" x14ac:dyDescent="0.45">
      <c r="A1588">
        <v>6387</v>
      </c>
      <c r="B1588" t="s">
        <v>264</v>
      </c>
      <c r="C1588">
        <v>5</v>
      </c>
      <c r="D1588">
        <v>17</v>
      </c>
      <c r="E1588" t="str">
        <f t="shared" si="24"/>
        <v>17#Králová Nela</v>
      </c>
    </row>
    <row r="1589" spans="1:5" x14ac:dyDescent="0.45">
      <c r="A1589">
        <v>6387</v>
      </c>
      <c r="B1589" t="s">
        <v>264</v>
      </c>
      <c r="C1589">
        <v>8</v>
      </c>
      <c r="D1589">
        <v>18</v>
      </c>
      <c r="E1589" t="str">
        <f t="shared" si="24"/>
        <v>18#Králová Nela</v>
      </c>
    </row>
    <row r="1590" spans="1:5" x14ac:dyDescent="0.45">
      <c r="A1590">
        <v>6235</v>
      </c>
      <c r="B1590" t="s">
        <v>252</v>
      </c>
      <c r="C1590">
        <v>8</v>
      </c>
      <c r="D1590">
        <v>17</v>
      </c>
      <c r="E1590" t="str">
        <f t="shared" si="24"/>
        <v>17#Král Vítězslav st.</v>
      </c>
    </row>
    <row r="1591" spans="1:5" x14ac:dyDescent="0.45">
      <c r="A1591">
        <v>6235</v>
      </c>
      <c r="B1591" t="s">
        <v>252</v>
      </c>
      <c r="C1591">
        <v>4</v>
      </c>
      <c r="D1591">
        <v>18</v>
      </c>
      <c r="E1591" t="str">
        <f t="shared" si="24"/>
        <v>18#Král Vítězslav st.</v>
      </c>
    </row>
    <row r="1592" spans="1:5" x14ac:dyDescent="0.45">
      <c r="A1592">
        <v>3214</v>
      </c>
      <c r="B1592" t="s">
        <v>163</v>
      </c>
      <c r="C1592">
        <v>8</v>
      </c>
      <c r="D1592">
        <v>17</v>
      </c>
      <c r="E1592" t="str">
        <f t="shared" si="24"/>
        <v>17#Fiala Michal</v>
      </c>
    </row>
    <row r="1593" spans="1:5" x14ac:dyDescent="0.45">
      <c r="A1593">
        <v>3214</v>
      </c>
      <c r="B1593" t="s">
        <v>163</v>
      </c>
      <c r="C1593">
        <v>2</v>
      </c>
      <c r="D1593">
        <v>18</v>
      </c>
      <c r="E1593" t="str">
        <f t="shared" si="24"/>
        <v>18#Fiala Michal</v>
      </c>
    </row>
    <row r="1594" spans="1:5" x14ac:dyDescent="0.45">
      <c r="A1594">
        <v>3950</v>
      </c>
      <c r="B1594" t="s">
        <v>162</v>
      </c>
      <c r="C1594">
        <v>7</v>
      </c>
      <c r="D1594">
        <v>17</v>
      </c>
      <c r="E1594" t="str">
        <f t="shared" si="24"/>
        <v>17#Mareček Stanislav</v>
      </c>
    </row>
    <row r="1595" spans="1:5" x14ac:dyDescent="0.45">
      <c r="A1595">
        <v>3950</v>
      </c>
      <c r="B1595" t="s">
        <v>162</v>
      </c>
      <c r="C1595">
        <v>5</v>
      </c>
      <c r="D1595">
        <v>18</v>
      </c>
      <c r="E1595" t="str">
        <f t="shared" si="24"/>
        <v>18#Mareček Stanislav</v>
      </c>
    </row>
    <row r="1596" spans="1:5" x14ac:dyDescent="0.45">
      <c r="A1596">
        <v>3256</v>
      </c>
      <c r="B1596" t="s">
        <v>95</v>
      </c>
      <c r="C1596">
        <v>4</v>
      </c>
      <c r="D1596">
        <v>17</v>
      </c>
      <c r="E1596" t="str">
        <f t="shared" si="24"/>
        <v>17#Krieger Roman</v>
      </c>
    </row>
    <row r="1597" spans="1:5" x14ac:dyDescent="0.45">
      <c r="A1597">
        <v>3256</v>
      </c>
      <c r="B1597" t="s">
        <v>95</v>
      </c>
      <c r="C1597">
        <v>8</v>
      </c>
      <c r="D1597">
        <v>18</v>
      </c>
      <c r="E1597" t="str">
        <f t="shared" si="24"/>
        <v>18#Krieger Roman</v>
      </c>
    </row>
    <row r="1598" spans="1:5" x14ac:dyDescent="0.45">
      <c r="A1598">
        <v>1837</v>
      </c>
      <c r="B1598" t="s">
        <v>22</v>
      </c>
      <c r="C1598">
        <v>1</v>
      </c>
      <c r="D1598">
        <v>17</v>
      </c>
      <c r="E1598" t="str">
        <f t="shared" si="24"/>
        <v>17#Pešout Milan</v>
      </c>
    </row>
    <row r="1599" spans="1:5" x14ac:dyDescent="0.45">
      <c r="A1599">
        <v>1837</v>
      </c>
      <c r="B1599" t="s">
        <v>22</v>
      </c>
      <c r="C1599">
        <v>7</v>
      </c>
      <c r="D1599">
        <v>18</v>
      </c>
      <c r="E1599" t="str">
        <f t="shared" si="24"/>
        <v>18#Pešout Milan</v>
      </c>
    </row>
    <row r="1600" spans="1:5" x14ac:dyDescent="0.45">
      <c r="A1600">
        <v>1838</v>
      </c>
      <c r="B1600" t="s">
        <v>8</v>
      </c>
      <c r="C1600">
        <v>4</v>
      </c>
      <c r="D1600">
        <v>17</v>
      </c>
      <c r="E1600" t="str">
        <f t="shared" si="24"/>
        <v>17#Pešout Petr</v>
      </c>
    </row>
    <row r="1601" spans="1:5" x14ac:dyDescent="0.45">
      <c r="A1601">
        <v>1838</v>
      </c>
      <c r="B1601" t="s">
        <v>8</v>
      </c>
      <c r="C1601">
        <v>7</v>
      </c>
      <c r="D1601">
        <v>18</v>
      </c>
      <c r="E1601" t="str">
        <f t="shared" si="24"/>
        <v>18#Pešout Petr</v>
      </c>
    </row>
    <row r="1602" spans="1:5" x14ac:dyDescent="0.45">
      <c r="A1602">
        <v>4300</v>
      </c>
      <c r="B1602" t="s">
        <v>160</v>
      </c>
      <c r="C1602">
        <v>4</v>
      </c>
      <c r="D1602">
        <v>17</v>
      </c>
      <c r="E1602" t="str">
        <f t="shared" si="24"/>
        <v>17#Hejda Richard</v>
      </c>
    </row>
    <row r="1603" spans="1:5" x14ac:dyDescent="0.45">
      <c r="A1603">
        <v>4300</v>
      </c>
      <c r="B1603" t="s">
        <v>160</v>
      </c>
      <c r="C1603">
        <v>3</v>
      </c>
      <c r="D1603">
        <v>18</v>
      </c>
      <c r="E1603" t="str">
        <f t="shared" ref="E1603:E1666" si="25">CONCATENATE(D1603,"#",B1603)</f>
        <v>18#Hejda Richard</v>
      </c>
    </row>
    <row r="1604" spans="1:5" x14ac:dyDescent="0.45">
      <c r="A1604">
        <v>1086</v>
      </c>
      <c r="B1604" t="s">
        <v>29</v>
      </c>
      <c r="C1604">
        <v>7</v>
      </c>
      <c r="D1604">
        <v>17</v>
      </c>
      <c r="E1604" t="str">
        <f t="shared" si="25"/>
        <v>17#Kuchař Petr</v>
      </c>
    </row>
    <row r="1605" spans="1:5" x14ac:dyDescent="0.45">
      <c r="A1605">
        <v>1086</v>
      </c>
      <c r="B1605" t="s">
        <v>29</v>
      </c>
      <c r="C1605">
        <v>6</v>
      </c>
      <c r="D1605">
        <v>18</v>
      </c>
      <c r="E1605" t="str">
        <f t="shared" si="25"/>
        <v>18#Kuchař Petr</v>
      </c>
    </row>
    <row r="1606" spans="1:5" x14ac:dyDescent="0.45">
      <c r="A1606">
        <v>2316</v>
      </c>
      <c r="B1606" t="s">
        <v>297</v>
      </c>
      <c r="C1606">
        <v>7</v>
      </c>
      <c r="D1606">
        <v>17</v>
      </c>
      <c r="E1606" t="str">
        <f t="shared" si="25"/>
        <v>17#Müller Radek</v>
      </c>
    </row>
    <row r="1607" spans="1:5" x14ac:dyDescent="0.45">
      <c r="A1607">
        <v>2316</v>
      </c>
      <c r="B1607" t="s">
        <v>297</v>
      </c>
      <c r="C1607">
        <v>6</v>
      </c>
      <c r="D1607">
        <v>18</v>
      </c>
      <c r="E1607" t="str">
        <f t="shared" si="25"/>
        <v>18#Müller Radek</v>
      </c>
    </row>
    <row r="1608" spans="1:5" x14ac:dyDescent="0.45">
      <c r="A1608">
        <v>2334</v>
      </c>
      <c r="B1608" t="s">
        <v>201</v>
      </c>
      <c r="C1608">
        <v>6</v>
      </c>
      <c r="D1608">
        <v>17</v>
      </c>
      <c r="E1608" t="str">
        <f t="shared" si="25"/>
        <v>17#Stříbrský Viktor</v>
      </c>
    </row>
    <row r="1609" spans="1:5" x14ac:dyDescent="0.45">
      <c r="A1609">
        <v>2334</v>
      </c>
      <c r="B1609" t="s">
        <v>201</v>
      </c>
      <c r="C1609">
        <v>4</v>
      </c>
      <c r="D1609">
        <v>18</v>
      </c>
      <c r="E1609" t="str">
        <f t="shared" si="25"/>
        <v>18#Stříbrský Viktor</v>
      </c>
    </row>
    <row r="1610" spans="1:5" x14ac:dyDescent="0.45">
      <c r="A1610">
        <v>6962</v>
      </c>
      <c r="B1610" t="s">
        <v>298</v>
      </c>
      <c r="C1610">
        <v>9.5</v>
      </c>
      <c r="D1610">
        <v>17</v>
      </c>
      <c r="E1610" t="str">
        <f t="shared" si="25"/>
        <v>17#Miroslav Myslivec</v>
      </c>
    </row>
    <row r="1611" spans="1:5" x14ac:dyDescent="0.45">
      <c r="A1611">
        <v>6962</v>
      </c>
      <c r="B1611" t="s">
        <v>298</v>
      </c>
      <c r="C1611">
        <v>9.5</v>
      </c>
      <c r="D1611">
        <v>18</v>
      </c>
      <c r="E1611" t="str">
        <f t="shared" si="25"/>
        <v>18#Miroslav Myslivec</v>
      </c>
    </row>
    <row r="1612" spans="1:5" x14ac:dyDescent="0.45">
      <c r="A1612">
        <v>6961</v>
      </c>
      <c r="B1612" t="s">
        <v>299</v>
      </c>
      <c r="C1612">
        <v>9.5</v>
      </c>
      <c r="D1612">
        <v>17</v>
      </c>
      <c r="E1612" t="str">
        <f t="shared" si="25"/>
        <v>17#Tomáš Horák</v>
      </c>
    </row>
    <row r="1613" spans="1:5" x14ac:dyDescent="0.45">
      <c r="A1613">
        <v>6961</v>
      </c>
      <c r="B1613" t="s">
        <v>299</v>
      </c>
      <c r="C1613">
        <v>9.5</v>
      </c>
      <c r="D1613">
        <v>18</v>
      </c>
      <c r="E1613" t="str">
        <f t="shared" si="25"/>
        <v>18#Tomáš Horák</v>
      </c>
    </row>
    <row r="1614" spans="1:5" x14ac:dyDescent="0.45">
      <c r="A1614">
        <v>6867</v>
      </c>
      <c r="B1614" t="s">
        <v>300</v>
      </c>
      <c r="C1614">
        <v>9.5</v>
      </c>
      <c r="D1614">
        <v>17</v>
      </c>
      <c r="E1614" t="str">
        <f t="shared" si="25"/>
        <v>17#Jiří Ladislav de Brenner</v>
      </c>
    </row>
    <row r="1615" spans="1:5" x14ac:dyDescent="0.45">
      <c r="A1615">
        <v>6867</v>
      </c>
      <c r="B1615" t="s">
        <v>300</v>
      </c>
      <c r="C1615">
        <v>9.5</v>
      </c>
      <c r="D1615">
        <v>18</v>
      </c>
      <c r="E1615" t="str">
        <f t="shared" si="25"/>
        <v>18#Jiří Ladislav de Brenner</v>
      </c>
    </row>
    <row r="1616" spans="1:5" x14ac:dyDescent="0.45">
      <c r="A1616">
        <v>2796</v>
      </c>
      <c r="B1616" t="s">
        <v>33</v>
      </c>
      <c r="C1616">
        <v>9.5</v>
      </c>
      <c r="D1616">
        <v>17</v>
      </c>
      <c r="E1616" t="str">
        <f t="shared" si="25"/>
        <v>17#Vejvoda Jan</v>
      </c>
    </row>
    <row r="1617" spans="1:5" x14ac:dyDescent="0.45">
      <c r="A1617">
        <v>2796</v>
      </c>
      <c r="B1617" t="s">
        <v>33</v>
      </c>
      <c r="C1617">
        <v>9.5</v>
      </c>
      <c r="D1617">
        <v>18</v>
      </c>
      <c r="E1617" t="str">
        <f t="shared" si="25"/>
        <v>18#Vejvoda Jan</v>
      </c>
    </row>
    <row r="1618" spans="1:5" x14ac:dyDescent="0.45">
      <c r="A1618">
        <v>6443</v>
      </c>
      <c r="B1618" t="s">
        <v>166</v>
      </c>
      <c r="C1618">
        <v>9.5</v>
      </c>
      <c r="D1618">
        <v>17</v>
      </c>
      <c r="E1618" t="str">
        <f t="shared" si="25"/>
        <v>17#Holas Karel</v>
      </c>
    </row>
    <row r="1619" spans="1:5" x14ac:dyDescent="0.45">
      <c r="A1619">
        <v>6443</v>
      </c>
      <c r="B1619" t="s">
        <v>166</v>
      </c>
      <c r="C1619">
        <v>9.5</v>
      </c>
      <c r="D1619">
        <v>18</v>
      </c>
      <c r="E1619" t="str">
        <f t="shared" si="25"/>
        <v>18#Holas Karel</v>
      </c>
    </row>
    <row r="1620" spans="1:5" x14ac:dyDescent="0.45">
      <c r="A1620">
        <v>6088</v>
      </c>
      <c r="B1620" t="s">
        <v>207</v>
      </c>
      <c r="C1620">
        <v>9.5</v>
      </c>
      <c r="D1620">
        <v>17</v>
      </c>
      <c r="E1620" t="str">
        <f t="shared" si="25"/>
        <v>17#Hořáková Ivana</v>
      </c>
    </row>
    <row r="1621" spans="1:5" x14ac:dyDescent="0.45">
      <c r="A1621">
        <v>6088</v>
      </c>
      <c r="B1621" t="s">
        <v>207</v>
      </c>
      <c r="C1621">
        <v>9.5</v>
      </c>
      <c r="D1621">
        <v>18</v>
      </c>
      <c r="E1621" t="str">
        <f t="shared" si="25"/>
        <v>18#Hořáková Ivana</v>
      </c>
    </row>
    <row r="1622" spans="1:5" x14ac:dyDescent="0.45">
      <c r="A1622">
        <v>7042</v>
      </c>
      <c r="B1622" t="s">
        <v>278</v>
      </c>
      <c r="C1622">
        <v>2</v>
      </c>
      <c r="D1622">
        <v>15</v>
      </c>
      <c r="E1622" t="str">
        <f t="shared" si="25"/>
        <v>15#Houžvíček Jan</v>
      </c>
    </row>
    <row r="1623" spans="1:5" x14ac:dyDescent="0.45">
      <c r="A1623">
        <v>7042</v>
      </c>
      <c r="B1623" t="s">
        <v>278</v>
      </c>
      <c r="C1623">
        <v>2</v>
      </c>
      <c r="D1623">
        <v>16</v>
      </c>
      <c r="E1623" t="str">
        <f t="shared" si="25"/>
        <v>16#Houžvíček Jan</v>
      </c>
    </row>
    <row r="1624" spans="1:5" x14ac:dyDescent="0.45">
      <c r="A1624">
        <v>127</v>
      </c>
      <c r="B1624" t="s">
        <v>280</v>
      </c>
      <c r="C1624">
        <v>2</v>
      </c>
      <c r="D1624">
        <v>15</v>
      </c>
      <c r="E1624" t="str">
        <f t="shared" si="25"/>
        <v>15#Bartoň Štěpán</v>
      </c>
    </row>
    <row r="1625" spans="1:5" x14ac:dyDescent="0.45">
      <c r="A1625">
        <v>127</v>
      </c>
      <c r="B1625" t="s">
        <v>280</v>
      </c>
      <c r="C1625">
        <v>7</v>
      </c>
      <c r="D1625">
        <v>16</v>
      </c>
      <c r="E1625" t="str">
        <f t="shared" si="25"/>
        <v>16#Bartoň Štěpán</v>
      </c>
    </row>
    <row r="1626" spans="1:5" x14ac:dyDescent="0.45">
      <c r="A1626">
        <v>6927</v>
      </c>
      <c r="B1626" t="s">
        <v>255</v>
      </c>
      <c r="C1626">
        <v>6</v>
      </c>
      <c r="D1626">
        <v>15</v>
      </c>
      <c r="E1626" t="str">
        <f t="shared" si="25"/>
        <v>15#Stupka Jaroslav</v>
      </c>
    </row>
    <row r="1627" spans="1:5" x14ac:dyDescent="0.45">
      <c r="A1627">
        <v>6927</v>
      </c>
      <c r="B1627" t="s">
        <v>255</v>
      </c>
      <c r="C1627">
        <v>3</v>
      </c>
      <c r="D1627">
        <v>16</v>
      </c>
      <c r="E1627" t="str">
        <f t="shared" si="25"/>
        <v>16#Stupka Jaroslav</v>
      </c>
    </row>
    <row r="1628" spans="1:5" x14ac:dyDescent="0.45">
      <c r="A1628">
        <v>2793</v>
      </c>
      <c r="B1628" t="s">
        <v>9</v>
      </c>
      <c r="C1628">
        <v>2</v>
      </c>
      <c r="D1628">
        <v>15</v>
      </c>
      <c r="E1628" t="str">
        <f t="shared" si="25"/>
        <v>15#Sičák Pavel</v>
      </c>
    </row>
    <row r="1629" spans="1:5" x14ac:dyDescent="0.45">
      <c r="A1629">
        <v>2793</v>
      </c>
      <c r="B1629" t="s">
        <v>9</v>
      </c>
      <c r="C1629">
        <v>6</v>
      </c>
      <c r="D1629">
        <v>16</v>
      </c>
      <c r="E1629" t="str">
        <f t="shared" si="25"/>
        <v>16#Sičák Pavel</v>
      </c>
    </row>
    <row r="1630" spans="1:5" x14ac:dyDescent="0.45">
      <c r="A1630">
        <v>3392</v>
      </c>
      <c r="B1630" t="s">
        <v>18</v>
      </c>
      <c r="C1630">
        <v>3</v>
      </c>
      <c r="D1630">
        <v>15</v>
      </c>
      <c r="E1630" t="str">
        <f t="shared" si="25"/>
        <v>15#Vymazal Petr</v>
      </c>
    </row>
    <row r="1631" spans="1:5" x14ac:dyDescent="0.45">
      <c r="A1631">
        <v>3392</v>
      </c>
      <c r="B1631" t="s">
        <v>18</v>
      </c>
      <c r="C1631">
        <v>4</v>
      </c>
      <c r="D1631">
        <v>16</v>
      </c>
      <c r="E1631" t="str">
        <f t="shared" si="25"/>
        <v>16#Vymazal Petr</v>
      </c>
    </row>
    <row r="1632" spans="1:5" x14ac:dyDescent="0.45">
      <c r="A1632">
        <v>3278</v>
      </c>
      <c r="B1632" t="s">
        <v>101</v>
      </c>
      <c r="C1632">
        <v>4</v>
      </c>
      <c r="D1632">
        <v>15</v>
      </c>
      <c r="E1632" t="str">
        <f t="shared" si="25"/>
        <v>15#Staněk Karel</v>
      </c>
    </row>
    <row r="1633" spans="1:5" x14ac:dyDescent="0.45">
      <c r="A1633">
        <v>3278</v>
      </c>
      <c r="B1633" t="s">
        <v>101</v>
      </c>
      <c r="C1633">
        <v>5</v>
      </c>
      <c r="D1633">
        <v>16</v>
      </c>
      <c r="E1633" t="str">
        <f t="shared" si="25"/>
        <v>16#Staněk Karel</v>
      </c>
    </row>
    <row r="1634" spans="1:5" x14ac:dyDescent="0.45">
      <c r="A1634">
        <v>2363</v>
      </c>
      <c r="B1634" t="s">
        <v>301</v>
      </c>
      <c r="C1634">
        <v>8</v>
      </c>
      <c r="D1634">
        <v>15</v>
      </c>
      <c r="E1634" t="str">
        <f t="shared" si="25"/>
        <v>15#Konopásek Jaroslav</v>
      </c>
    </row>
    <row r="1635" spans="1:5" x14ac:dyDescent="0.45">
      <c r="A1635">
        <v>2363</v>
      </c>
      <c r="B1635" t="s">
        <v>301</v>
      </c>
      <c r="C1635">
        <v>5</v>
      </c>
      <c r="D1635">
        <v>16</v>
      </c>
      <c r="E1635" t="str">
        <f t="shared" si="25"/>
        <v>16#Konopásek Jaroslav</v>
      </c>
    </row>
    <row r="1636" spans="1:5" x14ac:dyDescent="0.45">
      <c r="A1636">
        <v>3464</v>
      </c>
      <c r="B1636" t="s">
        <v>302</v>
      </c>
      <c r="C1636">
        <v>7</v>
      </c>
      <c r="D1636">
        <v>15</v>
      </c>
      <c r="E1636" t="str">
        <f t="shared" si="25"/>
        <v>15#Párys Pavel Ing.</v>
      </c>
    </row>
    <row r="1637" spans="1:5" x14ac:dyDescent="0.45">
      <c r="A1637">
        <v>3464</v>
      </c>
      <c r="B1637" t="s">
        <v>302</v>
      </c>
      <c r="C1637">
        <v>4</v>
      </c>
      <c r="D1637">
        <v>16</v>
      </c>
      <c r="E1637" t="str">
        <f t="shared" si="25"/>
        <v>16#Párys Pavel Ing.</v>
      </c>
    </row>
    <row r="1638" spans="1:5" x14ac:dyDescent="0.45">
      <c r="A1638">
        <v>2259</v>
      </c>
      <c r="B1638" t="s">
        <v>6</v>
      </c>
      <c r="C1638">
        <v>1</v>
      </c>
      <c r="D1638">
        <v>15</v>
      </c>
      <c r="E1638" t="str">
        <f t="shared" si="25"/>
        <v>15#Bromovský Petr</v>
      </c>
    </row>
    <row r="1639" spans="1:5" x14ac:dyDescent="0.45">
      <c r="A1639">
        <v>2259</v>
      </c>
      <c r="B1639" t="s">
        <v>6</v>
      </c>
      <c r="C1639">
        <v>1</v>
      </c>
      <c r="D1639">
        <v>16</v>
      </c>
      <c r="E1639" t="str">
        <f t="shared" si="25"/>
        <v>16#Bromovský Petr</v>
      </c>
    </row>
    <row r="1640" spans="1:5" x14ac:dyDescent="0.45">
      <c r="A1640">
        <v>3980</v>
      </c>
      <c r="B1640" t="s">
        <v>141</v>
      </c>
      <c r="C1640">
        <v>4</v>
      </c>
      <c r="D1640">
        <v>15</v>
      </c>
      <c r="E1640" t="str">
        <f t="shared" si="25"/>
        <v>15#Veselý Marek</v>
      </c>
    </row>
    <row r="1641" spans="1:5" x14ac:dyDescent="0.45">
      <c r="A1641">
        <v>3980</v>
      </c>
      <c r="B1641" t="s">
        <v>141</v>
      </c>
      <c r="C1641">
        <v>2.5</v>
      </c>
      <c r="D1641">
        <v>16</v>
      </c>
      <c r="E1641" t="str">
        <f t="shared" si="25"/>
        <v>16#Veselý Marek</v>
      </c>
    </row>
    <row r="1642" spans="1:5" x14ac:dyDescent="0.45">
      <c r="A1642">
        <v>6644</v>
      </c>
      <c r="B1642" t="s">
        <v>203</v>
      </c>
      <c r="C1642">
        <v>10</v>
      </c>
      <c r="D1642">
        <v>15</v>
      </c>
      <c r="E1642" t="str">
        <f t="shared" si="25"/>
        <v>15#Solnařová Kateřina</v>
      </c>
    </row>
    <row r="1643" spans="1:5" x14ac:dyDescent="0.45">
      <c r="A1643">
        <v>6644</v>
      </c>
      <c r="B1643" t="s">
        <v>203</v>
      </c>
      <c r="C1643">
        <v>8</v>
      </c>
      <c r="D1643">
        <v>16</v>
      </c>
      <c r="E1643" t="str">
        <f t="shared" si="25"/>
        <v>16#Solnařová Kateřina</v>
      </c>
    </row>
    <row r="1644" spans="1:5" x14ac:dyDescent="0.45">
      <c r="A1644">
        <v>6660</v>
      </c>
      <c r="B1644" t="s">
        <v>265</v>
      </c>
      <c r="C1644">
        <v>1</v>
      </c>
      <c r="D1644">
        <v>15</v>
      </c>
      <c r="E1644" t="str">
        <f t="shared" si="25"/>
        <v>15#Štefanica Josef</v>
      </c>
    </row>
    <row r="1645" spans="1:5" x14ac:dyDescent="0.45">
      <c r="A1645">
        <v>6660</v>
      </c>
      <c r="B1645" t="s">
        <v>265</v>
      </c>
      <c r="C1645">
        <v>6</v>
      </c>
      <c r="D1645">
        <v>16</v>
      </c>
      <c r="E1645" t="str">
        <f t="shared" si="25"/>
        <v>16#Štefanica Josef</v>
      </c>
    </row>
    <row r="1646" spans="1:5" x14ac:dyDescent="0.45">
      <c r="A1646">
        <v>3580</v>
      </c>
      <c r="B1646" t="s">
        <v>181</v>
      </c>
      <c r="C1646">
        <v>7</v>
      </c>
      <c r="D1646">
        <v>15</v>
      </c>
      <c r="E1646" t="str">
        <f t="shared" si="25"/>
        <v>15#Lang Radek</v>
      </c>
    </row>
    <row r="1647" spans="1:5" x14ac:dyDescent="0.45">
      <c r="A1647">
        <v>3580</v>
      </c>
      <c r="B1647" t="s">
        <v>181</v>
      </c>
      <c r="C1647">
        <v>4</v>
      </c>
      <c r="D1647">
        <v>16</v>
      </c>
      <c r="E1647" t="str">
        <f t="shared" si="25"/>
        <v>16#Lang Radek</v>
      </c>
    </row>
    <row r="1648" spans="1:5" x14ac:dyDescent="0.45">
      <c r="A1648">
        <v>5582</v>
      </c>
      <c r="B1648" t="s">
        <v>155</v>
      </c>
      <c r="C1648">
        <v>8</v>
      </c>
      <c r="D1648">
        <v>15</v>
      </c>
      <c r="E1648" t="str">
        <f t="shared" si="25"/>
        <v>15#Šitina Josef</v>
      </c>
    </row>
    <row r="1649" spans="1:5" x14ac:dyDescent="0.45">
      <c r="A1649">
        <v>5582</v>
      </c>
      <c r="B1649" t="s">
        <v>155</v>
      </c>
      <c r="C1649">
        <v>6</v>
      </c>
      <c r="D1649">
        <v>16</v>
      </c>
      <c r="E1649" t="str">
        <f t="shared" si="25"/>
        <v>16#Šitina Josef</v>
      </c>
    </row>
    <row r="1650" spans="1:5" x14ac:dyDescent="0.45">
      <c r="A1650">
        <v>6705</v>
      </c>
      <c r="B1650" t="s">
        <v>288</v>
      </c>
      <c r="C1650">
        <v>5</v>
      </c>
      <c r="D1650">
        <v>15</v>
      </c>
      <c r="E1650" t="str">
        <f t="shared" si="25"/>
        <v>15#Fodor Petr</v>
      </c>
    </row>
    <row r="1651" spans="1:5" x14ac:dyDescent="0.45">
      <c r="A1651">
        <v>6705</v>
      </c>
      <c r="B1651" t="s">
        <v>288</v>
      </c>
      <c r="C1651">
        <v>2</v>
      </c>
      <c r="D1651">
        <v>16</v>
      </c>
      <c r="E1651" t="str">
        <f t="shared" si="25"/>
        <v>16#Fodor Petr</v>
      </c>
    </row>
    <row r="1652" spans="1:5" x14ac:dyDescent="0.45">
      <c r="A1652">
        <v>3708</v>
      </c>
      <c r="B1652" t="s">
        <v>88</v>
      </c>
      <c r="C1652">
        <v>3</v>
      </c>
      <c r="D1652">
        <v>15</v>
      </c>
      <c r="E1652" t="str">
        <f t="shared" si="25"/>
        <v>15#Staněk Petr</v>
      </c>
    </row>
    <row r="1653" spans="1:5" x14ac:dyDescent="0.45">
      <c r="A1653">
        <v>3708</v>
      </c>
      <c r="B1653" t="s">
        <v>88</v>
      </c>
      <c r="C1653">
        <v>9</v>
      </c>
      <c r="D1653">
        <v>16</v>
      </c>
      <c r="E1653" t="str">
        <f t="shared" si="25"/>
        <v>16#Staněk Petr</v>
      </c>
    </row>
    <row r="1654" spans="1:5" x14ac:dyDescent="0.45">
      <c r="A1654">
        <v>5789</v>
      </c>
      <c r="B1654" t="s">
        <v>256</v>
      </c>
      <c r="C1654">
        <v>10</v>
      </c>
      <c r="D1654">
        <v>15</v>
      </c>
      <c r="E1654" t="str">
        <f t="shared" si="25"/>
        <v>15#Würz Dalibor</v>
      </c>
    </row>
    <row r="1655" spans="1:5" x14ac:dyDescent="0.45">
      <c r="A1655">
        <v>5789</v>
      </c>
      <c r="B1655" t="s">
        <v>256</v>
      </c>
      <c r="C1655">
        <v>9</v>
      </c>
      <c r="D1655">
        <v>16</v>
      </c>
      <c r="E1655" t="str">
        <f t="shared" si="25"/>
        <v>16#Würz Dalibor</v>
      </c>
    </row>
    <row r="1656" spans="1:5" x14ac:dyDescent="0.45">
      <c r="A1656">
        <v>3707</v>
      </c>
      <c r="B1656" t="s">
        <v>75</v>
      </c>
      <c r="C1656">
        <v>4</v>
      </c>
      <c r="D1656">
        <v>15</v>
      </c>
      <c r="E1656" t="str">
        <f t="shared" si="25"/>
        <v>15#Landvojtovič Jan</v>
      </c>
    </row>
    <row r="1657" spans="1:5" x14ac:dyDescent="0.45">
      <c r="A1657">
        <v>3707</v>
      </c>
      <c r="B1657" t="s">
        <v>75</v>
      </c>
      <c r="C1657">
        <v>1</v>
      </c>
      <c r="D1657">
        <v>16</v>
      </c>
      <c r="E1657" t="str">
        <f t="shared" si="25"/>
        <v>16#Landvojtovič Jan</v>
      </c>
    </row>
    <row r="1658" spans="1:5" x14ac:dyDescent="0.45">
      <c r="A1658">
        <v>3274</v>
      </c>
      <c r="B1658" t="s">
        <v>45</v>
      </c>
      <c r="C1658">
        <v>10</v>
      </c>
      <c r="D1658">
        <v>15</v>
      </c>
      <c r="E1658" t="str">
        <f t="shared" si="25"/>
        <v>15#Podlaha Jaroslav</v>
      </c>
    </row>
    <row r="1659" spans="1:5" x14ac:dyDescent="0.45">
      <c r="A1659">
        <v>3274</v>
      </c>
      <c r="B1659" t="s">
        <v>45</v>
      </c>
      <c r="C1659">
        <v>8</v>
      </c>
      <c r="D1659">
        <v>16</v>
      </c>
      <c r="E1659" t="str">
        <f t="shared" si="25"/>
        <v>16#Podlaha Jaroslav</v>
      </c>
    </row>
    <row r="1660" spans="1:5" x14ac:dyDescent="0.45">
      <c r="A1660">
        <v>3275</v>
      </c>
      <c r="B1660" t="s">
        <v>46</v>
      </c>
      <c r="C1660">
        <v>11</v>
      </c>
      <c r="D1660">
        <v>15</v>
      </c>
      <c r="E1660" t="str">
        <f t="shared" si="25"/>
        <v>15#Podlaha Adam</v>
      </c>
    </row>
    <row r="1661" spans="1:5" x14ac:dyDescent="0.45">
      <c r="A1661">
        <v>3275</v>
      </c>
      <c r="B1661" t="s">
        <v>46</v>
      </c>
      <c r="C1661">
        <v>5</v>
      </c>
      <c r="D1661">
        <v>16</v>
      </c>
      <c r="E1661" t="str">
        <f t="shared" si="25"/>
        <v>16#Podlaha Adam</v>
      </c>
    </row>
    <row r="1662" spans="1:5" x14ac:dyDescent="0.45">
      <c r="A1662">
        <v>3276</v>
      </c>
      <c r="B1662" t="s">
        <v>303</v>
      </c>
      <c r="C1662">
        <v>3</v>
      </c>
      <c r="D1662">
        <v>15</v>
      </c>
      <c r="E1662" t="str">
        <f t="shared" si="25"/>
        <v>15#Vána Martin</v>
      </c>
    </row>
    <row r="1663" spans="1:5" x14ac:dyDescent="0.45">
      <c r="A1663">
        <v>3276</v>
      </c>
      <c r="B1663" t="s">
        <v>303</v>
      </c>
      <c r="C1663">
        <v>1</v>
      </c>
      <c r="D1663">
        <v>16</v>
      </c>
      <c r="E1663" t="str">
        <f t="shared" si="25"/>
        <v>16#Vána Martin</v>
      </c>
    </row>
    <row r="1664" spans="1:5" x14ac:dyDescent="0.45">
      <c r="A1664">
        <v>4737</v>
      </c>
      <c r="B1664" t="s">
        <v>131</v>
      </c>
      <c r="C1664">
        <v>1</v>
      </c>
      <c r="D1664">
        <v>15</v>
      </c>
      <c r="E1664" t="str">
        <f t="shared" si="25"/>
        <v>15#Kapusta Lukáš</v>
      </c>
    </row>
    <row r="1665" spans="1:5" x14ac:dyDescent="0.45">
      <c r="A1665">
        <v>4737</v>
      </c>
      <c r="B1665" t="s">
        <v>131</v>
      </c>
      <c r="C1665">
        <v>7</v>
      </c>
      <c r="D1665">
        <v>16</v>
      </c>
      <c r="E1665" t="str">
        <f t="shared" si="25"/>
        <v>16#Kapusta Lukáš</v>
      </c>
    </row>
    <row r="1666" spans="1:5" x14ac:dyDescent="0.45">
      <c r="A1666">
        <v>4738</v>
      </c>
      <c r="B1666" t="s">
        <v>132</v>
      </c>
      <c r="C1666">
        <v>7</v>
      </c>
      <c r="D1666">
        <v>15</v>
      </c>
      <c r="E1666" t="str">
        <f t="shared" si="25"/>
        <v>15#Zumr Michal</v>
      </c>
    </row>
    <row r="1667" spans="1:5" x14ac:dyDescent="0.45">
      <c r="A1667">
        <v>4738</v>
      </c>
      <c r="B1667" t="s">
        <v>132</v>
      </c>
      <c r="C1667">
        <v>10</v>
      </c>
      <c r="D1667">
        <v>16</v>
      </c>
      <c r="E1667" t="str">
        <f t="shared" ref="E1667:E1730" si="26">CONCATENATE(D1667,"#",B1667)</f>
        <v>16#Zumr Michal</v>
      </c>
    </row>
    <row r="1668" spans="1:5" x14ac:dyDescent="0.45">
      <c r="A1668">
        <v>6777</v>
      </c>
      <c r="B1668" t="s">
        <v>199</v>
      </c>
      <c r="C1668">
        <v>6</v>
      </c>
      <c r="D1668">
        <v>15</v>
      </c>
      <c r="E1668" t="str">
        <f t="shared" si="26"/>
        <v>15#Kotek Vojtěch</v>
      </c>
    </row>
    <row r="1669" spans="1:5" x14ac:dyDescent="0.45">
      <c r="A1669">
        <v>6777</v>
      </c>
      <c r="B1669" t="s">
        <v>199</v>
      </c>
      <c r="C1669">
        <v>7</v>
      </c>
      <c r="D1669">
        <v>16</v>
      </c>
      <c r="E1669" t="str">
        <f t="shared" si="26"/>
        <v>16#Kotek Vojtěch</v>
      </c>
    </row>
    <row r="1670" spans="1:5" x14ac:dyDescent="0.45">
      <c r="A1670">
        <v>2297</v>
      </c>
      <c r="B1670" t="s">
        <v>17</v>
      </c>
      <c r="C1670">
        <v>5</v>
      </c>
      <c r="D1670">
        <v>15</v>
      </c>
      <c r="E1670" t="str">
        <f t="shared" si="26"/>
        <v>15#Baranka Vladimír</v>
      </c>
    </row>
    <row r="1671" spans="1:5" x14ac:dyDescent="0.45">
      <c r="A1671">
        <v>2297</v>
      </c>
      <c r="B1671" t="s">
        <v>17</v>
      </c>
      <c r="C1671">
        <v>10</v>
      </c>
      <c r="D1671">
        <v>16</v>
      </c>
      <c r="E1671" t="str">
        <f t="shared" si="26"/>
        <v>16#Baranka Vladimír</v>
      </c>
    </row>
    <row r="1672" spans="1:5" x14ac:dyDescent="0.45">
      <c r="A1672">
        <v>6662</v>
      </c>
      <c r="B1672" t="s">
        <v>304</v>
      </c>
      <c r="C1672">
        <v>9</v>
      </c>
      <c r="D1672">
        <v>15</v>
      </c>
      <c r="E1672" t="str">
        <f t="shared" si="26"/>
        <v>15#Kubát Lubaš</v>
      </c>
    </row>
    <row r="1673" spans="1:5" x14ac:dyDescent="0.45">
      <c r="A1673">
        <v>6662</v>
      </c>
      <c r="B1673" t="s">
        <v>304</v>
      </c>
      <c r="C1673">
        <v>9</v>
      </c>
      <c r="D1673">
        <v>16</v>
      </c>
      <c r="E1673" t="str">
        <f t="shared" si="26"/>
        <v>16#Kubát Lubaš</v>
      </c>
    </row>
    <row r="1674" spans="1:5" x14ac:dyDescent="0.45">
      <c r="A1674">
        <v>3981</v>
      </c>
      <c r="B1674" t="s">
        <v>165</v>
      </c>
      <c r="C1674">
        <v>6</v>
      </c>
      <c r="D1674">
        <v>15</v>
      </c>
      <c r="E1674" t="str">
        <f t="shared" si="26"/>
        <v>15#Končický Tomáš</v>
      </c>
    </row>
    <row r="1675" spans="1:5" x14ac:dyDescent="0.45">
      <c r="A1675">
        <v>3981</v>
      </c>
      <c r="B1675" t="s">
        <v>165</v>
      </c>
      <c r="C1675">
        <v>3</v>
      </c>
      <c r="D1675">
        <v>16</v>
      </c>
      <c r="E1675" t="str">
        <f t="shared" si="26"/>
        <v>16#Končický Tomáš</v>
      </c>
    </row>
    <row r="1676" spans="1:5" x14ac:dyDescent="0.45">
      <c r="A1676">
        <v>4330</v>
      </c>
      <c r="B1676" t="s">
        <v>91</v>
      </c>
      <c r="C1676">
        <v>11</v>
      </c>
      <c r="D1676">
        <v>15</v>
      </c>
      <c r="E1676" t="str">
        <f t="shared" si="26"/>
        <v>15#Špitálský Václav</v>
      </c>
    </row>
    <row r="1677" spans="1:5" x14ac:dyDescent="0.45">
      <c r="A1677">
        <v>4330</v>
      </c>
      <c r="B1677" t="s">
        <v>91</v>
      </c>
      <c r="C1677">
        <v>8</v>
      </c>
      <c r="D1677">
        <v>16</v>
      </c>
      <c r="E1677" t="str">
        <f t="shared" si="26"/>
        <v>16#Špitálský Václav</v>
      </c>
    </row>
    <row r="1678" spans="1:5" x14ac:dyDescent="0.45">
      <c r="A1678">
        <v>4014</v>
      </c>
      <c r="B1678" t="s">
        <v>187</v>
      </c>
      <c r="C1678">
        <v>11</v>
      </c>
      <c r="D1678">
        <v>15</v>
      </c>
      <c r="E1678" t="str">
        <f t="shared" si="26"/>
        <v>15#Špitálský Václav ml.</v>
      </c>
    </row>
    <row r="1679" spans="1:5" x14ac:dyDescent="0.45">
      <c r="A1679">
        <v>4014</v>
      </c>
      <c r="B1679" t="s">
        <v>187</v>
      </c>
      <c r="C1679">
        <v>11</v>
      </c>
      <c r="D1679">
        <v>16</v>
      </c>
      <c r="E1679" t="str">
        <f t="shared" si="26"/>
        <v>16#Špitálský Václav ml.</v>
      </c>
    </row>
    <row r="1680" spans="1:5" x14ac:dyDescent="0.45">
      <c r="A1680">
        <v>2909</v>
      </c>
      <c r="B1680" t="s">
        <v>47</v>
      </c>
      <c r="C1680">
        <v>8</v>
      </c>
      <c r="D1680">
        <v>15</v>
      </c>
      <c r="E1680" t="str">
        <f t="shared" si="26"/>
        <v>15#Pluchta Petr</v>
      </c>
    </row>
    <row r="1681" spans="1:5" x14ac:dyDescent="0.45">
      <c r="A1681">
        <v>2909</v>
      </c>
      <c r="B1681" t="s">
        <v>47</v>
      </c>
      <c r="C1681">
        <v>2.5</v>
      </c>
      <c r="D1681">
        <v>16</v>
      </c>
      <c r="E1681" t="str">
        <f t="shared" si="26"/>
        <v>16#Pluchta Petr</v>
      </c>
    </row>
    <row r="1682" spans="1:5" x14ac:dyDescent="0.45">
      <c r="A1682">
        <v>6430</v>
      </c>
      <c r="B1682" t="s">
        <v>260</v>
      </c>
      <c r="C1682">
        <v>5</v>
      </c>
      <c r="D1682">
        <v>15</v>
      </c>
      <c r="E1682" t="str">
        <f t="shared" si="26"/>
        <v>15#Hofta Jiří</v>
      </c>
    </row>
    <row r="1683" spans="1:5" x14ac:dyDescent="0.45">
      <c r="A1683">
        <v>6430</v>
      </c>
      <c r="B1683" t="s">
        <v>260</v>
      </c>
      <c r="C1683">
        <v>11</v>
      </c>
      <c r="D1683">
        <v>16</v>
      </c>
      <c r="E1683" t="str">
        <f t="shared" si="26"/>
        <v>16#Hofta Jiří</v>
      </c>
    </row>
    <row r="1684" spans="1:5" x14ac:dyDescent="0.45">
      <c r="A1684">
        <v>6429</v>
      </c>
      <c r="B1684" t="s">
        <v>258</v>
      </c>
      <c r="C1684">
        <v>9</v>
      </c>
      <c r="D1684">
        <v>15</v>
      </c>
      <c r="E1684" t="str">
        <f t="shared" si="26"/>
        <v>15#Brzobohatý Jan</v>
      </c>
    </row>
    <row r="1685" spans="1:5" x14ac:dyDescent="0.45">
      <c r="A1685">
        <v>6429</v>
      </c>
      <c r="B1685" t="s">
        <v>258</v>
      </c>
      <c r="C1685">
        <v>10</v>
      </c>
      <c r="D1685">
        <v>16</v>
      </c>
      <c r="E1685" t="str">
        <f t="shared" si="26"/>
        <v>16#Brzobohatý Jan</v>
      </c>
    </row>
    <row r="1686" spans="1:5" x14ac:dyDescent="0.45">
      <c r="A1686">
        <v>6712</v>
      </c>
      <c r="B1686" t="s">
        <v>305</v>
      </c>
      <c r="C1686">
        <v>9</v>
      </c>
      <c r="D1686">
        <v>15</v>
      </c>
      <c r="E1686" t="str">
        <f t="shared" si="26"/>
        <v>15#Hrubant Marcel</v>
      </c>
    </row>
    <row r="1687" spans="1:5" x14ac:dyDescent="0.45">
      <c r="A1687">
        <v>6712</v>
      </c>
      <c r="B1687" t="s">
        <v>305</v>
      </c>
      <c r="C1687">
        <v>11</v>
      </c>
      <c r="D1687">
        <v>16</v>
      </c>
      <c r="E1687" t="str">
        <f t="shared" si="26"/>
        <v>16#Hrubant Marcel</v>
      </c>
    </row>
    <row r="1688" spans="1:5" x14ac:dyDescent="0.45">
      <c r="A1688">
        <v>2793</v>
      </c>
      <c r="B1688" t="s">
        <v>9</v>
      </c>
      <c r="C1688">
        <v>1</v>
      </c>
      <c r="D1688">
        <v>17</v>
      </c>
      <c r="E1688" t="str">
        <f t="shared" si="26"/>
        <v>17#Sičák Pavel</v>
      </c>
    </row>
    <row r="1689" spans="1:5" x14ac:dyDescent="0.45">
      <c r="A1689">
        <v>2793</v>
      </c>
      <c r="B1689" t="s">
        <v>9</v>
      </c>
      <c r="C1689">
        <v>7</v>
      </c>
      <c r="D1689">
        <v>18</v>
      </c>
      <c r="E1689" t="str">
        <f t="shared" si="26"/>
        <v>18#Sičák Pavel</v>
      </c>
    </row>
    <row r="1690" spans="1:5" x14ac:dyDescent="0.45">
      <c r="A1690">
        <v>3392</v>
      </c>
      <c r="B1690" t="s">
        <v>18</v>
      </c>
      <c r="C1690">
        <v>4</v>
      </c>
      <c r="D1690">
        <v>17</v>
      </c>
      <c r="E1690" t="str">
        <f t="shared" si="26"/>
        <v>17#Vymazal Petr</v>
      </c>
    </row>
    <row r="1691" spans="1:5" x14ac:dyDescent="0.45">
      <c r="A1691">
        <v>3392</v>
      </c>
      <c r="B1691" t="s">
        <v>18</v>
      </c>
      <c r="C1691">
        <v>5</v>
      </c>
      <c r="D1691">
        <v>18</v>
      </c>
      <c r="E1691" t="str">
        <f t="shared" si="26"/>
        <v>18#Vymazal Petr</v>
      </c>
    </row>
    <row r="1692" spans="1:5" x14ac:dyDescent="0.45">
      <c r="A1692">
        <v>3278</v>
      </c>
      <c r="B1692" t="s">
        <v>101</v>
      </c>
      <c r="C1692">
        <v>1</v>
      </c>
      <c r="D1692">
        <v>17</v>
      </c>
      <c r="E1692" t="str">
        <f t="shared" si="26"/>
        <v>17#Staněk Karel</v>
      </c>
    </row>
    <row r="1693" spans="1:5" x14ac:dyDescent="0.45">
      <c r="A1693">
        <v>3278</v>
      </c>
      <c r="B1693" t="s">
        <v>101</v>
      </c>
      <c r="C1693">
        <v>5</v>
      </c>
      <c r="D1693">
        <v>18</v>
      </c>
      <c r="E1693" t="str">
        <f t="shared" si="26"/>
        <v>18#Staněk Karel</v>
      </c>
    </row>
    <row r="1694" spans="1:5" x14ac:dyDescent="0.45">
      <c r="A1694">
        <v>3980</v>
      </c>
      <c r="B1694" t="s">
        <v>141</v>
      </c>
      <c r="C1694">
        <v>2</v>
      </c>
      <c r="D1694">
        <v>17</v>
      </c>
      <c r="E1694" t="str">
        <f t="shared" si="26"/>
        <v>17#Veselý Marek</v>
      </c>
    </row>
    <row r="1695" spans="1:5" x14ac:dyDescent="0.45">
      <c r="A1695">
        <v>3980</v>
      </c>
      <c r="B1695" t="s">
        <v>141</v>
      </c>
      <c r="C1695">
        <v>3</v>
      </c>
      <c r="D1695">
        <v>18</v>
      </c>
      <c r="E1695" t="str">
        <f t="shared" si="26"/>
        <v>18#Veselý Marek</v>
      </c>
    </row>
    <row r="1696" spans="1:5" x14ac:dyDescent="0.45">
      <c r="A1696">
        <v>6644</v>
      </c>
      <c r="B1696" t="s">
        <v>203</v>
      </c>
      <c r="C1696">
        <v>2</v>
      </c>
      <c r="D1696">
        <v>17</v>
      </c>
      <c r="E1696" t="str">
        <f t="shared" si="26"/>
        <v>17#Solnařová Kateřina</v>
      </c>
    </row>
    <row r="1697" spans="1:5" x14ac:dyDescent="0.45">
      <c r="A1697">
        <v>6644</v>
      </c>
      <c r="B1697" t="s">
        <v>203</v>
      </c>
      <c r="C1697">
        <v>7</v>
      </c>
      <c r="D1697">
        <v>18</v>
      </c>
      <c r="E1697" t="str">
        <f t="shared" si="26"/>
        <v>18#Solnařová Kateřina</v>
      </c>
    </row>
    <row r="1698" spans="1:5" x14ac:dyDescent="0.45">
      <c r="A1698">
        <v>6660</v>
      </c>
      <c r="B1698" t="s">
        <v>265</v>
      </c>
      <c r="C1698">
        <v>4</v>
      </c>
      <c r="D1698">
        <v>17</v>
      </c>
      <c r="E1698" t="str">
        <f t="shared" si="26"/>
        <v>17#Štefanica Josef</v>
      </c>
    </row>
    <row r="1699" spans="1:5" x14ac:dyDescent="0.45">
      <c r="A1699">
        <v>6660</v>
      </c>
      <c r="B1699" t="s">
        <v>265</v>
      </c>
      <c r="C1699">
        <v>10</v>
      </c>
      <c r="D1699">
        <v>18</v>
      </c>
      <c r="E1699" t="str">
        <f t="shared" si="26"/>
        <v>18#Štefanica Josef</v>
      </c>
    </row>
    <row r="1700" spans="1:5" x14ac:dyDescent="0.45">
      <c r="A1700">
        <v>2297</v>
      </c>
      <c r="B1700" t="s">
        <v>17</v>
      </c>
      <c r="C1700">
        <v>5</v>
      </c>
      <c r="D1700">
        <v>17</v>
      </c>
      <c r="E1700" t="str">
        <f t="shared" si="26"/>
        <v>17#Baranka Vladimír</v>
      </c>
    </row>
    <row r="1701" spans="1:5" x14ac:dyDescent="0.45">
      <c r="A1701">
        <v>2297</v>
      </c>
      <c r="B1701" t="s">
        <v>17</v>
      </c>
      <c r="C1701">
        <v>4</v>
      </c>
      <c r="D1701">
        <v>18</v>
      </c>
      <c r="E1701" t="str">
        <f t="shared" si="26"/>
        <v>18#Baranka Vladimír</v>
      </c>
    </row>
    <row r="1702" spans="1:5" x14ac:dyDescent="0.45">
      <c r="A1702">
        <v>6662</v>
      </c>
      <c r="B1702" t="s">
        <v>304</v>
      </c>
      <c r="C1702">
        <v>5</v>
      </c>
      <c r="D1702">
        <v>17</v>
      </c>
      <c r="E1702" t="str">
        <f t="shared" si="26"/>
        <v>17#Kubát Lubaš</v>
      </c>
    </row>
    <row r="1703" spans="1:5" x14ac:dyDescent="0.45">
      <c r="A1703">
        <v>6662</v>
      </c>
      <c r="B1703" t="s">
        <v>304</v>
      </c>
      <c r="C1703">
        <v>3</v>
      </c>
      <c r="D1703">
        <v>18</v>
      </c>
      <c r="E1703" t="str">
        <f t="shared" si="26"/>
        <v>18#Kubát Lubaš</v>
      </c>
    </row>
    <row r="1704" spans="1:5" x14ac:dyDescent="0.45">
      <c r="A1704">
        <v>3981</v>
      </c>
      <c r="B1704" t="s">
        <v>165</v>
      </c>
      <c r="C1704">
        <v>3</v>
      </c>
      <c r="D1704">
        <v>17</v>
      </c>
      <c r="E1704" t="str">
        <f t="shared" si="26"/>
        <v>17#Končický Tomáš</v>
      </c>
    </row>
    <row r="1705" spans="1:5" x14ac:dyDescent="0.45">
      <c r="A1705">
        <v>3981</v>
      </c>
      <c r="B1705" t="s">
        <v>165</v>
      </c>
      <c r="C1705">
        <v>8</v>
      </c>
      <c r="D1705">
        <v>18</v>
      </c>
      <c r="E1705" t="str">
        <f t="shared" si="26"/>
        <v>18#Končický Tomáš</v>
      </c>
    </row>
    <row r="1706" spans="1:5" x14ac:dyDescent="0.45">
      <c r="A1706">
        <v>127</v>
      </c>
      <c r="B1706" t="s">
        <v>280</v>
      </c>
      <c r="C1706">
        <v>9</v>
      </c>
      <c r="D1706">
        <v>17</v>
      </c>
      <c r="E1706" t="str">
        <f t="shared" si="26"/>
        <v>17#Bartoň Štěpán</v>
      </c>
    </row>
    <row r="1707" spans="1:5" x14ac:dyDescent="0.45">
      <c r="A1707">
        <v>127</v>
      </c>
      <c r="B1707" t="s">
        <v>280</v>
      </c>
      <c r="C1707">
        <v>2</v>
      </c>
      <c r="D1707">
        <v>18</v>
      </c>
      <c r="E1707" t="str">
        <f t="shared" si="26"/>
        <v>18#Bartoň Štěpán</v>
      </c>
    </row>
    <row r="1708" spans="1:5" x14ac:dyDescent="0.45">
      <c r="A1708">
        <v>7042</v>
      </c>
      <c r="B1708" t="s">
        <v>278</v>
      </c>
      <c r="C1708">
        <v>7</v>
      </c>
      <c r="D1708">
        <v>17</v>
      </c>
      <c r="E1708" t="str">
        <f t="shared" si="26"/>
        <v>17#Houžvíček Jan</v>
      </c>
    </row>
    <row r="1709" spans="1:5" x14ac:dyDescent="0.45">
      <c r="A1709">
        <v>7042</v>
      </c>
      <c r="B1709" t="s">
        <v>278</v>
      </c>
      <c r="C1709">
        <v>2</v>
      </c>
      <c r="D1709">
        <v>18</v>
      </c>
      <c r="E1709" t="str">
        <f t="shared" si="26"/>
        <v>18#Houžvíček Jan</v>
      </c>
    </row>
    <row r="1710" spans="1:5" x14ac:dyDescent="0.45">
      <c r="A1710">
        <v>6927</v>
      </c>
      <c r="B1710" t="s">
        <v>255</v>
      </c>
      <c r="C1710">
        <v>4</v>
      </c>
      <c r="D1710">
        <v>17</v>
      </c>
      <c r="E1710" t="str">
        <f t="shared" si="26"/>
        <v>17#Stupka Jaroslav</v>
      </c>
    </row>
    <row r="1711" spans="1:5" x14ac:dyDescent="0.45">
      <c r="A1711">
        <v>6927</v>
      </c>
      <c r="B1711" t="s">
        <v>255</v>
      </c>
      <c r="C1711">
        <v>5</v>
      </c>
      <c r="D1711">
        <v>18</v>
      </c>
      <c r="E1711" t="str">
        <f t="shared" si="26"/>
        <v>18#Stupka Jaroslav</v>
      </c>
    </row>
    <row r="1712" spans="1:5" x14ac:dyDescent="0.45">
      <c r="A1712">
        <v>3580</v>
      </c>
      <c r="B1712" t="s">
        <v>181</v>
      </c>
      <c r="C1712">
        <v>7</v>
      </c>
      <c r="D1712">
        <v>17</v>
      </c>
      <c r="E1712" t="str">
        <f t="shared" si="26"/>
        <v>17#Lang Radek</v>
      </c>
    </row>
    <row r="1713" spans="1:5" x14ac:dyDescent="0.45">
      <c r="A1713">
        <v>3580</v>
      </c>
      <c r="B1713" t="s">
        <v>181</v>
      </c>
      <c r="C1713">
        <v>1</v>
      </c>
      <c r="D1713">
        <v>18</v>
      </c>
      <c r="E1713" t="str">
        <f t="shared" si="26"/>
        <v>18#Lang Radek</v>
      </c>
    </row>
    <row r="1714" spans="1:5" x14ac:dyDescent="0.45">
      <c r="A1714">
        <v>5582</v>
      </c>
      <c r="B1714" t="s">
        <v>155</v>
      </c>
      <c r="C1714">
        <v>5</v>
      </c>
      <c r="D1714">
        <v>17</v>
      </c>
      <c r="E1714" t="str">
        <f t="shared" si="26"/>
        <v>17#Šitina Josef</v>
      </c>
    </row>
    <row r="1715" spans="1:5" x14ac:dyDescent="0.45">
      <c r="A1715">
        <v>5582</v>
      </c>
      <c r="B1715" t="s">
        <v>155</v>
      </c>
      <c r="C1715">
        <v>6</v>
      </c>
      <c r="D1715">
        <v>18</v>
      </c>
      <c r="E1715" t="str">
        <f t="shared" si="26"/>
        <v>18#Šitina Josef</v>
      </c>
    </row>
    <row r="1716" spans="1:5" x14ac:dyDescent="0.45">
      <c r="A1716">
        <v>6705</v>
      </c>
      <c r="B1716" t="s">
        <v>288</v>
      </c>
      <c r="C1716">
        <v>10</v>
      </c>
      <c r="D1716">
        <v>17</v>
      </c>
      <c r="E1716" t="str">
        <f t="shared" si="26"/>
        <v>17#Fodor Petr</v>
      </c>
    </row>
    <row r="1717" spans="1:5" x14ac:dyDescent="0.45">
      <c r="A1717">
        <v>6705</v>
      </c>
      <c r="B1717" t="s">
        <v>288</v>
      </c>
      <c r="C1717">
        <v>4</v>
      </c>
      <c r="D1717">
        <v>18</v>
      </c>
      <c r="E1717" t="str">
        <f t="shared" si="26"/>
        <v>18#Fodor Petr</v>
      </c>
    </row>
    <row r="1718" spans="1:5" x14ac:dyDescent="0.45">
      <c r="A1718">
        <v>4737</v>
      </c>
      <c r="B1718" t="s">
        <v>131</v>
      </c>
      <c r="C1718">
        <v>6</v>
      </c>
      <c r="D1718">
        <v>17</v>
      </c>
      <c r="E1718" t="str">
        <f t="shared" si="26"/>
        <v>17#Kapusta Lukáš</v>
      </c>
    </row>
    <row r="1719" spans="1:5" x14ac:dyDescent="0.45">
      <c r="A1719">
        <v>4737</v>
      </c>
      <c r="B1719" t="s">
        <v>131</v>
      </c>
      <c r="C1719">
        <v>2</v>
      </c>
      <c r="D1719">
        <v>18</v>
      </c>
      <c r="E1719" t="str">
        <f t="shared" si="26"/>
        <v>18#Kapusta Lukáš</v>
      </c>
    </row>
    <row r="1720" spans="1:5" x14ac:dyDescent="0.45">
      <c r="A1720">
        <v>4738</v>
      </c>
      <c r="B1720" t="s">
        <v>132</v>
      </c>
      <c r="C1720">
        <v>7</v>
      </c>
      <c r="D1720">
        <v>17</v>
      </c>
      <c r="E1720" t="str">
        <f t="shared" si="26"/>
        <v>17#Zumr Michal</v>
      </c>
    </row>
    <row r="1721" spans="1:5" x14ac:dyDescent="0.45">
      <c r="A1721">
        <v>4738</v>
      </c>
      <c r="B1721" t="s">
        <v>132</v>
      </c>
      <c r="C1721">
        <v>8</v>
      </c>
      <c r="D1721">
        <v>18</v>
      </c>
      <c r="E1721" t="str">
        <f t="shared" si="26"/>
        <v>18#Zumr Michal</v>
      </c>
    </row>
    <row r="1722" spans="1:5" x14ac:dyDescent="0.45">
      <c r="A1722">
        <v>6777</v>
      </c>
      <c r="B1722" t="s">
        <v>199</v>
      </c>
      <c r="C1722">
        <v>9</v>
      </c>
      <c r="D1722">
        <v>17</v>
      </c>
      <c r="E1722" t="str">
        <f t="shared" si="26"/>
        <v>17#Kotek Vojtěch</v>
      </c>
    </row>
    <row r="1723" spans="1:5" x14ac:dyDescent="0.45">
      <c r="A1723">
        <v>6777</v>
      </c>
      <c r="B1723" t="s">
        <v>199</v>
      </c>
      <c r="C1723">
        <v>7</v>
      </c>
      <c r="D1723">
        <v>18</v>
      </c>
      <c r="E1723" t="str">
        <f t="shared" si="26"/>
        <v>18#Kotek Vojtěch</v>
      </c>
    </row>
    <row r="1724" spans="1:5" x14ac:dyDescent="0.45">
      <c r="A1724">
        <v>3274</v>
      </c>
      <c r="B1724" t="s">
        <v>45</v>
      </c>
      <c r="C1724">
        <v>11</v>
      </c>
      <c r="D1724">
        <v>17</v>
      </c>
      <c r="E1724" t="str">
        <f t="shared" si="26"/>
        <v>17#Podlaha Jaroslav</v>
      </c>
    </row>
    <row r="1725" spans="1:5" x14ac:dyDescent="0.45">
      <c r="A1725">
        <v>3274</v>
      </c>
      <c r="B1725" t="s">
        <v>45</v>
      </c>
      <c r="C1725">
        <v>3</v>
      </c>
      <c r="D1725">
        <v>18</v>
      </c>
      <c r="E1725" t="str">
        <f t="shared" si="26"/>
        <v>18#Podlaha Jaroslav</v>
      </c>
    </row>
    <row r="1726" spans="1:5" x14ac:dyDescent="0.45">
      <c r="A1726">
        <v>3275</v>
      </c>
      <c r="B1726" t="s">
        <v>46</v>
      </c>
      <c r="C1726">
        <v>11</v>
      </c>
      <c r="D1726">
        <v>17</v>
      </c>
      <c r="E1726" t="str">
        <f t="shared" si="26"/>
        <v>17#Podlaha Adam</v>
      </c>
    </row>
    <row r="1727" spans="1:5" x14ac:dyDescent="0.45">
      <c r="A1727">
        <v>3275</v>
      </c>
      <c r="B1727" t="s">
        <v>46</v>
      </c>
      <c r="C1727">
        <v>8</v>
      </c>
      <c r="D1727">
        <v>18</v>
      </c>
      <c r="E1727" t="str">
        <f t="shared" si="26"/>
        <v>18#Podlaha Adam</v>
      </c>
    </row>
    <row r="1728" spans="1:5" x14ac:dyDescent="0.45">
      <c r="A1728">
        <v>3276</v>
      </c>
      <c r="B1728" t="s">
        <v>303</v>
      </c>
      <c r="C1728">
        <v>3</v>
      </c>
      <c r="D1728">
        <v>17</v>
      </c>
      <c r="E1728" t="str">
        <f t="shared" si="26"/>
        <v>17#Vána Martin</v>
      </c>
    </row>
    <row r="1729" spans="1:5" x14ac:dyDescent="0.45">
      <c r="A1729">
        <v>3276</v>
      </c>
      <c r="B1729" t="s">
        <v>303</v>
      </c>
      <c r="C1729">
        <v>4</v>
      </c>
      <c r="D1729">
        <v>18</v>
      </c>
      <c r="E1729" t="str">
        <f t="shared" si="26"/>
        <v>18#Vána Martin</v>
      </c>
    </row>
    <row r="1730" spans="1:5" x14ac:dyDescent="0.45">
      <c r="A1730">
        <v>3708</v>
      </c>
      <c r="B1730" t="s">
        <v>88</v>
      </c>
      <c r="C1730">
        <v>8</v>
      </c>
      <c r="D1730">
        <v>17</v>
      </c>
      <c r="E1730" t="str">
        <f t="shared" si="26"/>
        <v>17#Staněk Petr</v>
      </c>
    </row>
    <row r="1731" spans="1:5" x14ac:dyDescent="0.45">
      <c r="A1731">
        <v>3708</v>
      </c>
      <c r="B1731" t="s">
        <v>88</v>
      </c>
      <c r="C1731">
        <v>10</v>
      </c>
      <c r="D1731">
        <v>18</v>
      </c>
      <c r="E1731" t="str">
        <f t="shared" ref="E1731:E1794" si="27">CONCATENATE(D1731,"#",B1731)</f>
        <v>18#Staněk Petr</v>
      </c>
    </row>
    <row r="1732" spans="1:5" x14ac:dyDescent="0.45">
      <c r="A1732">
        <v>5789</v>
      </c>
      <c r="B1732" t="s">
        <v>256</v>
      </c>
      <c r="C1732">
        <v>2</v>
      </c>
      <c r="D1732">
        <v>17</v>
      </c>
      <c r="E1732" t="str">
        <f t="shared" si="27"/>
        <v>17#Würz Dalibor</v>
      </c>
    </row>
    <row r="1733" spans="1:5" x14ac:dyDescent="0.45">
      <c r="A1733">
        <v>5789</v>
      </c>
      <c r="B1733" t="s">
        <v>256</v>
      </c>
      <c r="C1733">
        <v>6</v>
      </c>
      <c r="D1733">
        <v>18</v>
      </c>
      <c r="E1733" t="str">
        <f t="shared" si="27"/>
        <v>18#Würz Dalibor</v>
      </c>
    </row>
    <row r="1734" spans="1:5" x14ac:dyDescent="0.45">
      <c r="A1734">
        <v>3707</v>
      </c>
      <c r="B1734" t="s">
        <v>75</v>
      </c>
      <c r="C1734">
        <v>10</v>
      </c>
      <c r="D1734">
        <v>17</v>
      </c>
      <c r="E1734" t="str">
        <f t="shared" si="27"/>
        <v>17#Landvojtovič Jan</v>
      </c>
    </row>
    <row r="1735" spans="1:5" x14ac:dyDescent="0.45">
      <c r="A1735">
        <v>3707</v>
      </c>
      <c r="B1735" t="s">
        <v>75</v>
      </c>
      <c r="C1735">
        <v>6</v>
      </c>
      <c r="D1735">
        <v>18</v>
      </c>
      <c r="E1735" t="str">
        <f t="shared" si="27"/>
        <v>18#Landvojtovič Jan</v>
      </c>
    </row>
    <row r="1736" spans="1:5" x14ac:dyDescent="0.45">
      <c r="A1736">
        <v>2363</v>
      </c>
      <c r="B1736" t="s">
        <v>301</v>
      </c>
      <c r="C1736">
        <v>8</v>
      </c>
      <c r="D1736">
        <v>17</v>
      </c>
      <c r="E1736" t="str">
        <f t="shared" si="27"/>
        <v>17#Konopásek Jaroslav</v>
      </c>
    </row>
    <row r="1737" spans="1:5" x14ac:dyDescent="0.45">
      <c r="A1737">
        <v>2363</v>
      </c>
      <c r="B1737" t="s">
        <v>301</v>
      </c>
      <c r="C1737">
        <v>1</v>
      </c>
      <c r="D1737">
        <v>18</v>
      </c>
      <c r="E1737" t="str">
        <f t="shared" si="27"/>
        <v>18#Konopásek Jaroslav</v>
      </c>
    </row>
    <row r="1738" spans="1:5" x14ac:dyDescent="0.45">
      <c r="A1738">
        <v>3464</v>
      </c>
      <c r="B1738" t="s">
        <v>302</v>
      </c>
      <c r="C1738">
        <v>6</v>
      </c>
      <c r="D1738">
        <v>17</v>
      </c>
      <c r="E1738" t="str">
        <f t="shared" si="27"/>
        <v>17#Párys Pavel Ing.</v>
      </c>
    </row>
    <row r="1739" spans="1:5" x14ac:dyDescent="0.45">
      <c r="A1739">
        <v>3464</v>
      </c>
      <c r="B1739" t="s">
        <v>302</v>
      </c>
      <c r="C1739">
        <v>9</v>
      </c>
      <c r="D1739">
        <v>18</v>
      </c>
      <c r="E1739" t="str">
        <f t="shared" si="27"/>
        <v>18#Párys Pavel Ing.</v>
      </c>
    </row>
    <row r="1740" spans="1:5" x14ac:dyDescent="0.45">
      <c r="A1740">
        <v>6699</v>
      </c>
      <c r="B1740" t="s">
        <v>197</v>
      </c>
      <c r="C1740">
        <v>10</v>
      </c>
      <c r="D1740">
        <v>17</v>
      </c>
      <c r="E1740" t="str">
        <f t="shared" si="27"/>
        <v>17#Repšová Jana</v>
      </c>
    </row>
    <row r="1741" spans="1:5" x14ac:dyDescent="0.45">
      <c r="A1741">
        <v>6699</v>
      </c>
      <c r="B1741" t="s">
        <v>197</v>
      </c>
      <c r="C1741">
        <v>9</v>
      </c>
      <c r="D1741">
        <v>18</v>
      </c>
      <c r="E1741" t="str">
        <f t="shared" si="27"/>
        <v>18#Repšová Jana</v>
      </c>
    </row>
    <row r="1742" spans="1:5" x14ac:dyDescent="0.45">
      <c r="A1742">
        <v>6430</v>
      </c>
      <c r="B1742" t="s">
        <v>260</v>
      </c>
      <c r="C1742">
        <v>1</v>
      </c>
      <c r="D1742">
        <v>17</v>
      </c>
      <c r="E1742" t="str">
        <f t="shared" si="27"/>
        <v>17#Hofta Jiří</v>
      </c>
    </row>
    <row r="1743" spans="1:5" x14ac:dyDescent="0.45">
      <c r="A1743">
        <v>6430</v>
      </c>
      <c r="B1743" t="s">
        <v>260</v>
      </c>
      <c r="C1743">
        <v>1</v>
      </c>
      <c r="D1743">
        <v>18</v>
      </c>
      <c r="E1743" t="str">
        <f t="shared" si="27"/>
        <v>18#Hofta Jiří</v>
      </c>
    </row>
    <row r="1744" spans="1:5" x14ac:dyDescent="0.45">
      <c r="A1744">
        <v>6429</v>
      </c>
      <c r="B1744" t="s">
        <v>258</v>
      </c>
      <c r="C1744">
        <v>9</v>
      </c>
      <c r="D1744">
        <v>17</v>
      </c>
      <c r="E1744" t="str">
        <f t="shared" si="27"/>
        <v>17#Brzobohatý Jan</v>
      </c>
    </row>
    <row r="1745" spans="1:5" x14ac:dyDescent="0.45">
      <c r="A1745">
        <v>6429</v>
      </c>
      <c r="B1745" t="s">
        <v>258</v>
      </c>
      <c r="C1745">
        <v>11</v>
      </c>
      <c r="D1745">
        <v>18</v>
      </c>
      <c r="E1745" t="str">
        <f t="shared" si="27"/>
        <v>18#Brzobohatý Jan</v>
      </c>
    </row>
    <row r="1746" spans="1:5" x14ac:dyDescent="0.45">
      <c r="A1746">
        <v>6712</v>
      </c>
      <c r="B1746" t="s">
        <v>305</v>
      </c>
      <c r="C1746">
        <v>11</v>
      </c>
      <c r="D1746">
        <v>17</v>
      </c>
      <c r="E1746" t="str">
        <f t="shared" si="27"/>
        <v>17#Hrubant Marcel</v>
      </c>
    </row>
    <row r="1747" spans="1:5" x14ac:dyDescent="0.45">
      <c r="A1747">
        <v>6712</v>
      </c>
      <c r="B1747" t="s">
        <v>305</v>
      </c>
      <c r="C1747">
        <v>11</v>
      </c>
      <c r="D1747">
        <v>18</v>
      </c>
      <c r="E1747" t="str">
        <f t="shared" si="27"/>
        <v>18#Hrubant Marcel</v>
      </c>
    </row>
    <row r="1748" spans="1:5" x14ac:dyDescent="0.45">
      <c r="A1748">
        <v>4330</v>
      </c>
      <c r="B1748" t="s">
        <v>91</v>
      </c>
      <c r="C1748">
        <v>3</v>
      </c>
      <c r="D1748">
        <v>17</v>
      </c>
      <c r="E1748" t="str">
        <f t="shared" si="27"/>
        <v>17#Špitálský Václav</v>
      </c>
    </row>
    <row r="1749" spans="1:5" x14ac:dyDescent="0.45">
      <c r="A1749">
        <v>4330</v>
      </c>
      <c r="B1749" t="s">
        <v>91</v>
      </c>
      <c r="C1749">
        <v>9</v>
      </c>
      <c r="D1749">
        <v>18</v>
      </c>
      <c r="E1749" t="str">
        <f t="shared" si="27"/>
        <v>18#Špitálský Václav</v>
      </c>
    </row>
    <row r="1750" spans="1:5" x14ac:dyDescent="0.45">
      <c r="A1750">
        <v>4014</v>
      </c>
      <c r="B1750" t="s">
        <v>187</v>
      </c>
      <c r="C1750">
        <v>6</v>
      </c>
      <c r="D1750">
        <v>17</v>
      </c>
      <c r="E1750" t="str">
        <f t="shared" si="27"/>
        <v>17#Špitálský Václav ml.</v>
      </c>
    </row>
    <row r="1751" spans="1:5" x14ac:dyDescent="0.45">
      <c r="A1751">
        <v>4014</v>
      </c>
      <c r="B1751" t="s">
        <v>187</v>
      </c>
      <c r="C1751">
        <v>11</v>
      </c>
      <c r="D1751">
        <v>18</v>
      </c>
      <c r="E1751" t="str">
        <f t="shared" si="27"/>
        <v>18#Špitálský Václav ml.</v>
      </c>
    </row>
    <row r="1752" spans="1:5" x14ac:dyDescent="0.45">
      <c r="A1752">
        <v>2909</v>
      </c>
      <c r="B1752" t="s">
        <v>47</v>
      </c>
      <c r="C1752">
        <v>8</v>
      </c>
      <c r="D1752">
        <v>17</v>
      </c>
      <c r="E1752" t="str">
        <f t="shared" si="27"/>
        <v>17#Pluchta Petr</v>
      </c>
    </row>
    <row r="1753" spans="1:5" x14ac:dyDescent="0.45">
      <c r="A1753">
        <v>2909</v>
      </c>
      <c r="B1753" t="s">
        <v>47</v>
      </c>
      <c r="C1753">
        <v>10</v>
      </c>
      <c r="D1753">
        <v>18</v>
      </c>
      <c r="E1753" t="str">
        <f t="shared" si="27"/>
        <v>18#Pluchta Petr</v>
      </c>
    </row>
    <row r="1754" spans="1:5" x14ac:dyDescent="0.45">
      <c r="A1754">
        <v>6140</v>
      </c>
      <c r="B1754" t="s">
        <v>306</v>
      </c>
      <c r="C1754">
        <v>4</v>
      </c>
      <c r="D1754">
        <v>15</v>
      </c>
      <c r="E1754" t="str">
        <f t="shared" si="27"/>
        <v>15#Zavadil Lukíš</v>
      </c>
    </row>
    <row r="1755" spans="1:5" x14ac:dyDescent="0.45">
      <c r="A1755">
        <v>6140</v>
      </c>
      <c r="B1755" t="s">
        <v>306</v>
      </c>
      <c r="C1755">
        <v>2</v>
      </c>
      <c r="D1755">
        <v>16</v>
      </c>
      <c r="E1755" t="str">
        <f t="shared" si="27"/>
        <v>16#Zavadil Lukíš</v>
      </c>
    </row>
    <row r="1756" spans="1:5" x14ac:dyDescent="0.45">
      <c r="A1756">
        <v>2356</v>
      </c>
      <c r="B1756" t="s">
        <v>242</v>
      </c>
      <c r="C1756">
        <v>1</v>
      </c>
      <c r="D1756">
        <v>15</v>
      </c>
      <c r="E1756" t="str">
        <f t="shared" si="27"/>
        <v>15#Mokryš Marian</v>
      </c>
    </row>
    <row r="1757" spans="1:5" x14ac:dyDescent="0.45">
      <c r="A1757">
        <v>2356</v>
      </c>
      <c r="B1757" t="s">
        <v>242</v>
      </c>
      <c r="C1757">
        <v>4</v>
      </c>
      <c r="D1757">
        <v>16</v>
      </c>
      <c r="E1757" t="str">
        <f t="shared" si="27"/>
        <v>16#Mokryš Marian</v>
      </c>
    </row>
    <row r="1758" spans="1:5" x14ac:dyDescent="0.45">
      <c r="A1758">
        <v>4001</v>
      </c>
      <c r="B1758" t="s">
        <v>92</v>
      </c>
      <c r="C1758">
        <v>3</v>
      </c>
      <c r="D1758">
        <v>15</v>
      </c>
      <c r="E1758" t="str">
        <f t="shared" si="27"/>
        <v>15#Zálešák Petr</v>
      </c>
    </row>
    <row r="1759" spans="1:5" x14ac:dyDescent="0.45">
      <c r="A1759">
        <v>4001</v>
      </c>
      <c r="B1759" t="s">
        <v>92</v>
      </c>
      <c r="C1759">
        <v>4</v>
      </c>
      <c r="D1759">
        <v>16</v>
      </c>
      <c r="E1759" t="str">
        <f t="shared" si="27"/>
        <v>16#Zálešák Petr</v>
      </c>
    </row>
    <row r="1760" spans="1:5" x14ac:dyDescent="0.45">
      <c r="A1760">
        <v>6416</v>
      </c>
      <c r="B1760" t="s">
        <v>307</v>
      </c>
      <c r="C1760">
        <v>1</v>
      </c>
      <c r="D1760">
        <v>15</v>
      </c>
      <c r="E1760" t="str">
        <f t="shared" si="27"/>
        <v>15#Vinklárek Lukáš</v>
      </c>
    </row>
    <row r="1761" spans="1:5" x14ac:dyDescent="0.45">
      <c r="A1761">
        <v>6416</v>
      </c>
      <c r="B1761" t="s">
        <v>307</v>
      </c>
      <c r="C1761">
        <v>1</v>
      </c>
      <c r="D1761">
        <v>16</v>
      </c>
      <c r="E1761" t="str">
        <f t="shared" si="27"/>
        <v>16#Vinklárek Lukáš</v>
      </c>
    </row>
    <row r="1762" spans="1:5" x14ac:dyDescent="0.45">
      <c r="A1762">
        <v>7037</v>
      </c>
      <c r="B1762" t="s">
        <v>308</v>
      </c>
      <c r="C1762">
        <v>3</v>
      </c>
      <c r="D1762">
        <v>15</v>
      </c>
      <c r="E1762" t="str">
        <f t="shared" si="27"/>
        <v>15#Křupala Tomáš</v>
      </c>
    </row>
    <row r="1763" spans="1:5" x14ac:dyDescent="0.45">
      <c r="A1763">
        <v>7037</v>
      </c>
      <c r="B1763" t="s">
        <v>308</v>
      </c>
      <c r="C1763">
        <v>1</v>
      </c>
      <c r="D1763">
        <v>16</v>
      </c>
      <c r="E1763" t="str">
        <f t="shared" si="27"/>
        <v>16#Křupala Tomáš</v>
      </c>
    </row>
    <row r="1764" spans="1:5" x14ac:dyDescent="0.45">
      <c r="A1764">
        <v>3438</v>
      </c>
      <c r="B1764" t="s">
        <v>87</v>
      </c>
      <c r="C1764">
        <v>1</v>
      </c>
      <c r="D1764">
        <v>15</v>
      </c>
      <c r="E1764" t="str">
        <f t="shared" si="27"/>
        <v>15#Kroča Jiří</v>
      </c>
    </row>
    <row r="1765" spans="1:5" x14ac:dyDescent="0.45">
      <c r="A1765">
        <v>3438</v>
      </c>
      <c r="B1765" t="s">
        <v>87</v>
      </c>
      <c r="C1765">
        <v>3</v>
      </c>
      <c r="D1765">
        <v>16</v>
      </c>
      <c r="E1765" t="str">
        <f t="shared" si="27"/>
        <v>16#Kroča Jiří</v>
      </c>
    </row>
    <row r="1766" spans="1:5" x14ac:dyDescent="0.45">
      <c r="A1766">
        <v>3801</v>
      </c>
      <c r="B1766" t="s">
        <v>81</v>
      </c>
      <c r="C1766">
        <v>4</v>
      </c>
      <c r="D1766">
        <v>15</v>
      </c>
      <c r="E1766" t="str">
        <f t="shared" si="27"/>
        <v>15#Fedas Ondřej</v>
      </c>
    </row>
    <row r="1767" spans="1:5" x14ac:dyDescent="0.45">
      <c r="A1767">
        <v>3801</v>
      </c>
      <c r="B1767" t="s">
        <v>81</v>
      </c>
      <c r="C1767">
        <v>2</v>
      </c>
      <c r="D1767">
        <v>16</v>
      </c>
      <c r="E1767" t="str">
        <f t="shared" si="27"/>
        <v>16#Fedas Ondřej</v>
      </c>
    </row>
    <row r="1768" spans="1:5" x14ac:dyDescent="0.45">
      <c r="A1768">
        <v>3802</v>
      </c>
      <c r="B1768" t="s">
        <v>78</v>
      </c>
      <c r="C1768">
        <v>4</v>
      </c>
      <c r="D1768">
        <v>15</v>
      </c>
      <c r="E1768" t="str">
        <f t="shared" si="27"/>
        <v>15#Fedas Michal</v>
      </c>
    </row>
    <row r="1769" spans="1:5" x14ac:dyDescent="0.45">
      <c r="A1769">
        <v>3802</v>
      </c>
      <c r="B1769" t="s">
        <v>78</v>
      </c>
      <c r="C1769">
        <v>3</v>
      </c>
      <c r="D1769">
        <v>16</v>
      </c>
      <c r="E1769" t="str">
        <f t="shared" si="27"/>
        <v>16#Fedas Michal</v>
      </c>
    </row>
    <row r="1770" spans="1:5" x14ac:dyDescent="0.45">
      <c r="A1770">
        <v>6139</v>
      </c>
      <c r="B1770" t="s">
        <v>156</v>
      </c>
      <c r="C1770">
        <v>3</v>
      </c>
      <c r="D1770">
        <v>15</v>
      </c>
      <c r="E1770" t="str">
        <f t="shared" si="27"/>
        <v>15#Janeček Robin</v>
      </c>
    </row>
    <row r="1771" spans="1:5" x14ac:dyDescent="0.45">
      <c r="A1771">
        <v>6139</v>
      </c>
      <c r="B1771" t="s">
        <v>156</v>
      </c>
      <c r="C1771">
        <v>4</v>
      </c>
      <c r="D1771">
        <v>16</v>
      </c>
      <c r="E1771" t="str">
        <f t="shared" si="27"/>
        <v>16#Janeček Robin</v>
      </c>
    </row>
    <row r="1772" spans="1:5" x14ac:dyDescent="0.45">
      <c r="A1772">
        <v>3466</v>
      </c>
      <c r="B1772" t="s">
        <v>168</v>
      </c>
      <c r="C1772">
        <v>2</v>
      </c>
      <c r="D1772">
        <v>15</v>
      </c>
      <c r="E1772" t="str">
        <f t="shared" si="27"/>
        <v>15#Pavelka Tomáš</v>
      </c>
    </row>
    <row r="1773" spans="1:5" x14ac:dyDescent="0.45">
      <c r="A1773">
        <v>3466</v>
      </c>
      <c r="B1773" t="s">
        <v>168</v>
      </c>
      <c r="C1773">
        <v>1</v>
      </c>
      <c r="D1773">
        <v>16</v>
      </c>
      <c r="E1773" t="str">
        <f t="shared" si="27"/>
        <v>16#Pavelka Tomáš</v>
      </c>
    </row>
    <row r="1774" spans="1:5" x14ac:dyDescent="0.45">
      <c r="A1774">
        <v>3465</v>
      </c>
      <c r="B1774" t="s">
        <v>167</v>
      </c>
      <c r="C1774">
        <v>2</v>
      </c>
      <c r="D1774">
        <v>15</v>
      </c>
      <c r="E1774" t="str">
        <f t="shared" si="27"/>
        <v>15#Pavelka Karel</v>
      </c>
    </row>
    <row r="1775" spans="1:5" x14ac:dyDescent="0.45">
      <c r="A1775">
        <v>3465</v>
      </c>
      <c r="B1775" t="s">
        <v>167</v>
      </c>
      <c r="C1775">
        <v>2</v>
      </c>
      <c r="D1775">
        <v>16</v>
      </c>
      <c r="E1775" t="str">
        <f t="shared" si="27"/>
        <v>16#Pavelka Karel</v>
      </c>
    </row>
    <row r="1776" spans="1:5" x14ac:dyDescent="0.45">
      <c r="A1776">
        <v>6697</v>
      </c>
      <c r="B1776" t="s">
        <v>184</v>
      </c>
      <c r="C1776">
        <v>2</v>
      </c>
      <c r="D1776">
        <v>15</v>
      </c>
      <c r="E1776" t="str">
        <f t="shared" si="27"/>
        <v>15#Studeník Vladimír</v>
      </c>
    </row>
    <row r="1777" spans="1:5" x14ac:dyDescent="0.45">
      <c r="A1777">
        <v>6697</v>
      </c>
      <c r="B1777" t="s">
        <v>184</v>
      </c>
      <c r="C1777">
        <v>3</v>
      </c>
      <c r="D1777">
        <v>16</v>
      </c>
      <c r="E1777" t="str">
        <f t="shared" si="27"/>
        <v>16#Studeník Vladimír</v>
      </c>
    </row>
    <row r="1778" spans="1:5" x14ac:dyDescent="0.45">
      <c r="A1778">
        <v>6140</v>
      </c>
      <c r="B1778" t="s">
        <v>306</v>
      </c>
      <c r="C1778">
        <v>3</v>
      </c>
      <c r="D1778">
        <v>17</v>
      </c>
      <c r="E1778" t="str">
        <f t="shared" si="27"/>
        <v>17#Zavadil Lukíš</v>
      </c>
    </row>
    <row r="1779" spans="1:5" x14ac:dyDescent="0.45">
      <c r="A1779">
        <v>6140</v>
      </c>
      <c r="B1779" t="s">
        <v>306</v>
      </c>
      <c r="C1779">
        <v>4</v>
      </c>
      <c r="D1779">
        <v>18</v>
      </c>
      <c r="E1779" t="str">
        <f t="shared" si="27"/>
        <v>18#Zavadil Lukíš</v>
      </c>
    </row>
    <row r="1780" spans="1:5" x14ac:dyDescent="0.45">
      <c r="A1780">
        <v>2356</v>
      </c>
      <c r="B1780" t="s">
        <v>242</v>
      </c>
      <c r="C1780">
        <v>3</v>
      </c>
      <c r="D1780">
        <v>17</v>
      </c>
      <c r="E1780" t="str">
        <f t="shared" si="27"/>
        <v>17#Mokryš Marian</v>
      </c>
    </row>
    <row r="1781" spans="1:5" x14ac:dyDescent="0.45">
      <c r="A1781">
        <v>2356</v>
      </c>
      <c r="B1781" t="s">
        <v>242</v>
      </c>
      <c r="C1781">
        <v>4</v>
      </c>
      <c r="D1781">
        <v>18</v>
      </c>
      <c r="E1781" t="str">
        <f t="shared" si="27"/>
        <v>18#Mokryš Marian</v>
      </c>
    </row>
    <row r="1782" spans="1:5" x14ac:dyDescent="0.45">
      <c r="A1782">
        <v>4001</v>
      </c>
      <c r="B1782" t="s">
        <v>92</v>
      </c>
      <c r="C1782">
        <v>4</v>
      </c>
      <c r="D1782">
        <v>17</v>
      </c>
      <c r="E1782" t="str">
        <f t="shared" si="27"/>
        <v>17#Zálešák Petr</v>
      </c>
    </row>
    <row r="1783" spans="1:5" x14ac:dyDescent="0.45">
      <c r="A1783">
        <v>4001</v>
      </c>
      <c r="B1783" t="s">
        <v>92</v>
      </c>
      <c r="C1783">
        <v>3</v>
      </c>
      <c r="D1783">
        <v>18</v>
      </c>
      <c r="E1783" t="str">
        <f t="shared" si="27"/>
        <v>18#Zálešák Petr</v>
      </c>
    </row>
    <row r="1784" spans="1:5" x14ac:dyDescent="0.45">
      <c r="A1784">
        <v>6416</v>
      </c>
      <c r="B1784" t="s">
        <v>307</v>
      </c>
      <c r="C1784">
        <v>1</v>
      </c>
      <c r="D1784">
        <v>17</v>
      </c>
      <c r="E1784" t="str">
        <f t="shared" si="27"/>
        <v>17#Vinklárek Lukáš</v>
      </c>
    </row>
    <row r="1785" spans="1:5" x14ac:dyDescent="0.45">
      <c r="A1785">
        <v>6416</v>
      </c>
      <c r="B1785" t="s">
        <v>307</v>
      </c>
      <c r="C1785">
        <v>2</v>
      </c>
      <c r="D1785">
        <v>18</v>
      </c>
      <c r="E1785" t="str">
        <f t="shared" si="27"/>
        <v>18#Vinklárek Lukáš</v>
      </c>
    </row>
    <row r="1786" spans="1:5" x14ac:dyDescent="0.45">
      <c r="A1786">
        <v>7037</v>
      </c>
      <c r="B1786" t="s">
        <v>308</v>
      </c>
      <c r="C1786">
        <v>1</v>
      </c>
      <c r="D1786">
        <v>17</v>
      </c>
      <c r="E1786" t="str">
        <f t="shared" si="27"/>
        <v>17#Křupala Tomáš</v>
      </c>
    </row>
    <row r="1787" spans="1:5" x14ac:dyDescent="0.45">
      <c r="A1787">
        <v>7037</v>
      </c>
      <c r="B1787" t="s">
        <v>308</v>
      </c>
      <c r="C1787">
        <v>2</v>
      </c>
      <c r="D1787">
        <v>18</v>
      </c>
      <c r="E1787" t="str">
        <f t="shared" si="27"/>
        <v>18#Křupala Tomáš</v>
      </c>
    </row>
    <row r="1788" spans="1:5" x14ac:dyDescent="0.45">
      <c r="A1788">
        <v>3438</v>
      </c>
      <c r="B1788" t="s">
        <v>87</v>
      </c>
      <c r="C1788">
        <v>4</v>
      </c>
      <c r="D1788">
        <v>17</v>
      </c>
      <c r="E1788" t="str">
        <f t="shared" si="27"/>
        <v>17#Kroča Jiří</v>
      </c>
    </row>
    <row r="1789" spans="1:5" x14ac:dyDescent="0.45">
      <c r="A1789">
        <v>3438</v>
      </c>
      <c r="B1789" t="s">
        <v>87</v>
      </c>
      <c r="C1789">
        <v>2</v>
      </c>
      <c r="D1789">
        <v>18</v>
      </c>
      <c r="E1789" t="str">
        <f t="shared" si="27"/>
        <v>18#Kroča Jiří</v>
      </c>
    </row>
    <row r="1790" spans="1:5" x14ac:dyDescent="0.45">
      <c r="A1790">
        <v>3801</v>
      </c>
      <c r="B1790" t="s">
        <v>81</v>
      </c>
      <c r="C1790">
        <v>2</v>
      </c>
      <c r="D1790">
        <v>17</v>
      </c>
      <c r="E1790" t="str">
        <f t="shared" si="27"/>
        <v>17#Fedas Ondřej</v>
      </c>
    </row>
    <row r="1791" spans="1:5" x14ac:dyDescent="0.45">
      <c r="A1791">
        <v>3801</v>
      </c>
      <c r="B1791" t="s">
        <v>81</v>
      </c>
      <c r="C1791">
        <v>3</v>
      </c>
      <c r="D1791">
        <v>18</v>
      </c>
      <c r="E1791" t="str">
        <f t="shared" si="27"/>
        <v>18#Fedas Ondřej</v>
      </c>
    </row>
    <row r="1792" spans="1:5" x14ac:dyDescent="0.45">
      <c r="A1792">
        <v>3802</v>
      </c>
      <c r="B1792" t="s">
        <v>78</v>
      </c>
      <c r="C1792">
        <v>1</v>
      </c>
      <c r="D1792">
        <v>17</v>
      </c>
      <c r="E1792" t="str">
        <f t="shared" si="27"/>
        <v>17#Fedas Michal</v>
      </c>
    </row>
    <row r="1793" spans="1:5" x14ac:dyDescent="0.45">
      <c r="A1793">
        <v>3802</v>
      </c>
      <c r="B1793" t="s">
        <v>78</v>
      </c>
      <c r="C1793">
        <v>1</v>
      </c>
      <c r="D1793">
        <v>18</v>
      </c>
      <c r="E1793" t="str">
        <f t="shared" si="27"/>
        <v>18#Fedas Michal</v>
      </c>
    </row>
    <row r="1794" spans="1:5" x14ac:dyDescent="0.45">
      <c r="A1794">
        <v>6139</v>
      </c>
      <c r="B1794" t="s">
        <v>156</v>
      </c>
      <c r="C1794">
        <v>2</v>
      </c>
      <c r="D1794">
        <v>17</v>
      </c>
      <c r="E1794" t="str">
        <f t="shared" si="27"/>
        <v>17#Janeček Robin</v>
      </c>
    </row>
    <row r="1795" spans="1:5" x14ac:dyDescent="0.45">
      <c r="A1795">
        <v>6139</v>
      </c>
      <c r="B1795" t="s">
        <v>156</v>
      </c>
      <c r="C1795">
        <v>1</v>
      </c>
      <c r="D1795">
        <v>18</v>
      </c>
      <c r="E1795" t="str">
        <f t="shared" ref="E1795:E1858" si="28">CONCATENATE(D1795,"#",B1795)</f>
        <v>18#Janeček Robin</v>
      </c>
    </row>
    <row r="1796" spans="1:5" x14ac:dyDescent="0.45">
      <c r="A1796">
        <v>3466</v>
      </c>
      <c r="B1796" t="s">
        <v>168</v>
      </c>
      <c r="C1796">
        <v>3</v>
      </c>
      <c r="D1796">
        <v>17</v>
      </c>
      <c r="E1796" t="str">
        <f t="shared" si="28"/>
        <v>17#Pavelka Tomáš</v>
      </c>
    </row>
    <row r="1797" spans="1:5" x14ac:dyDescent="0.45">
      <c r="A1797">
        <v>3466</v>
      </c>
      <c r="B1797" t="s">
        <v>168</v>
      </c>
      <c r="C1797">
        <v>1</v>
      </c>
      <c r="D1797">
        <v>18</v>
      </c>
      <c r="E1797" t="str">
        <f t="shared" si="28"/>
        <v>18#Pavelka Tomáš</v>
      </c>
    </row>
    <row r="1798" spans="1:5" x14ac:dyDescent="0.45">
      <c r="A1798">
        <v>3465</v>
      </c>
      <c r="B1798" t="s">
        <v>167</v>
      </c>
      <c r="C1798">
        <v>4</v>
      </c>
      <c r="D1798">
        <v>17</v>
      </c>
      <c r="E1798" t="str">
        <f t="shared" si="28"/>
        <v>17#Pavelka Karel</v>
      </c>
    </row>
    <row r="1799" spans="1:5" x14ac:dyDescent="0.45">
      <c r="A1799">
        <v>3465</v>
      </c>
      <c r="B1799" t="s">
        <v>167</v>
      </c>
      <c r="C1799">
        <v>3</v>
      </c>
      <c r="D1799">
        <v>18</v>
      </c>
      <c r="E1799" t="str">
        <f t="shared" si="28"/>
        <v>18#Pavelka Karel</v>
      </c>
    </row>
    <row r="1800" spans="1:5" x14ac:dyDescent="0.45">
      <c r="A1800">
        <v>6697</v>
      </c>
      <c r="B1800" t="s">
        <v>184</v>
      </c>
      <c r="C1800">
        <v>2</v>
      </c>
      <c r="D1800">
        <v>17</v>
      </c>
      <c r="E1800" t="str">
        <f t="shared" si="28"/>
        <v>17#Studeník Vladimír</v>
      </c>
    </row>
    <row r="1801" spans="1:5" x14ac:dyDescent="0.45">
      <c r="A1801">
        <v>6697</v>
      </c>
      <c r="B1801" t="s">
        <v>184</v>
      </c>
      <c r="C1801">
        <v>4</v>
      </c>
      <c r="D1801">
        <v>18</v>
      </c>
      <c r="E1801" t="str">
        <f t="shared" si="28"/>
        <v>18#Studeník Vladimír</v>
      </c>
    </row>
    <row r="1802" spans="1:5" x14ac:dyDescent="0.45">
      <c r="A1802">
        <v>6774</v>
      </c>
      <c r="B1802" t="s">
        <v>188</v>
      </c>
      <c r="C1802">
        <v>1</v>
      </c>
      <c r="D1802">
        <v>15</v>
      </c>
      <c r="E1802" t="str">
        <f t="shared" si="28"/>
        <v>15#Křivánek Miroslav</v>
      </c>
    </row>
    <row r="1803" spans="1:5" x14ac:dyDescent="0.45">
      <c r="A1803">
        <v>6774</v>
      </c>
      <c r="B1803" t="s">
        <v>188</v>
      </c>
      <c r="C1803">
        <v>1</v>
      </c>
      <c r="D1803">
        <v>16</v>
      </c>
      <c r="E1803" t="str">
        <f t="shared" si="28"/>
        <v>16#Křivánek Miroslav</v>
      </c>
    </row>
    <row r="1804" spans="1:5" x14ac:dyDescent="0.45">
      <c r="A1804">
        <v>6695</v>
      </c>
      <c r="B1804" t="s">
        <v>309</v>
      </c>
      <c r="C1804">
        <v>1</v>
      </c>
      <c r="D1804">
        <v>15</v>
      </c>
      <c r="E1804" t="str">
        <f t="shared" si="28"/>
        <v>15#Zajíček Aleš</v>
      </c>
    </row>
    <row r="1805" spans="1:5" x14ac:dyDescent="0.45">
      <c r="A1805">
        <v>6695</v>
      </c>
      <c r="B1805" t="s">
        <v>309</v>
      </c>
      <c r="C1805">
        <v>1</v>
      </c>
      <c r="D1805">
        <v>16</v>
      </c>
      <c r="E1805" t="str">
        <f t="shared" si="28"/>
        <v>16#Zajíček Aleš</v>
      </c>
    </row>
    <row r="1806" spans="1:5" x14ac:dyDescent="0.45">
      <c r="A1806">
        <v>7046</v>
      </c>
      <c r="B1806" t="s">
        <v>310</v>
      </c>
      <c r="C1806">
        <v>1</v>
      </c>
      <c r="D1806">
        <v>15</v>
      </c>
      <c r="E1806" t="str">
        <f t="shared" si="28"/>
        <v>15#Hála Jaromír</v>
      </c>
    </row>
    <row r="1807" spans="1:5" x14ac:dyDescent="0.45">
      <c r="A1807">
        <v>7046</v>
      </c>
      <c r="B1807" t="s">
        <v>310</v>
      </c>
      <c r="C1807">
        <v>1</v>
      </c>
      <c r="D1807">
        <v>16</v>
      </c>
      <c r="E1807" t="str">
        <f t="shared" si="28"/>
        <v>16#Hála Jaromír</v>
      </c>
    </row>
    <row r="1808" spans="1:5" x14ac:dyDescent="0.45">
      <c r="A1808">
        <v>5073</v>
      </c>
      <c r="B1808" t="s">
        <v>135</v>
      </c>
      <c r="C1808">
        <v>2</v>
      </c>
      <c r="D1808">
        <v>15</v>
      </c>
      <c r="E1808" t="str">
        <f t="shared" si="28"/>
        <v>15#Krištofy Roman</v>
      </c>
    </row>
    <row r="1809" spans="1:5" x14ac:dyDescent="0.45">
      <c r="A1809">
        <v>7005</v>
      </c>
      <c r="B1809" t="s">
        <v>266</v>
      </c>
      <c r="C1809">
        <v>2</v>
      </c>
      <c r="D1809">
        <v>16</v>
      </c>
      <c r="E1809" t="str">
        <f t="shared" si="28"/>
        <v>16#Novosad Tomáš</v>
      </c>
    </row>
    <row r="1810" spans="1:5" x14ac:dyDescent="0.45">
      <c r="A1810">
        <v>6292</v>
      </c>
      <c r="B1810" t="s">
        <v>180</v>
      </c>
      <c r="C1810">
        <v>2</v>
      </c>
      <c r="D1810">
        <v>15</v>
      </c>
      <c r="E1810" t="str">
        <f t="shared" si="28"/>
        <v>15#Zoul Artur</v>
      </c>
    </row>
    <row r="1811" spans="1:5" x14ac:dyDescent="0.45">
      <c r="A1811">
        <v>5073</v>
      </c>
      <c r="B1811" t="s">
        <v>135</v>
      </c>
      <c r="C1811">
        <v>2</v>
      </c>
      <c r="D1811">
        <v>16</v>
      </c>
      <c r="E1811" t="str">
        <f t="shared" si="28"/>
        <v>16#Krištofy Roman</v>
      </c>
    </row>
    <row r="1812" spans="1:5" x14ac:dyDescent="0.45">
      <c r="A1812">
        <v>7005</v>
      </c>
      <c r="B1812" t="s">
        <v>266</v>
      </c>
      <c r="C1812">
        <v>2</v>
      </c>
      <c r="D1812">
        <v>15</v>
      </c>
      <c r="E1812" t="str">
        <f t="shared" si="28"/>
        <v>15#Novosad Tomáš</v>
      </c>
    </row>
    <row r="1813" spans="1:5" x14ac:dyDescent="0.45">
      <c r="A1813">
        <v>6292</v>
      </c>
      <c r="B1813" t="s">
        <v>180</v>
      </c>
      <c r="C1813">
        <v>2</v>
      </c>
      <c r="D1813">
        <v>16</v>
      </c>
      <c r="E1813" t="str">
        <f t="shared" si="28"/>
        <v>16#Zoul Artur</v>
      </c>
    </row>
    <row r="1814" spans="1:5" x14ac:dyDescent="0.45">
      <c r="A1814">
        <v>6774</v>
      </c>
      <c r="B1814" t="s">
        <v>188</v>
      </c>
      <c r="C1814">
        <v>1</v>
      </c>
      <c r="D1814">
        <v>17</v>
      </c>
      <c r="E1814" t="str">
        <f t="shared" si="28"/>
        <v>17#Křivánek Miroslav</v>
      </c>
    </row>
    <row r="1815" spans="1:5" x14ac:dyDescent="0.45">
      <c r="A1815">
        <v>6774</v>
      </c>
      <c r="B1815" t="s">
        <v>188</v>
      </c>
      <c r="C1815">
        <v>1</v>
      </c>
      <c r="D1815">
        <v>18</v>
      </c>
      <c r="E1815" t="str">
        <f t="shared" si="28"/>
        <v>18#Křivánek Miroslav</v>
      </c>
    </row>
    <row r="1816" spans="1:5" x14ac:dyDescent="0.45">
      <c r="A1816">
        <v>2612</v>
      </c>
      <c r="B1816" t="s">
        <v>172</v>
      </c>
      <c r="C1816">
        <v>1</v>
      </c>
      <c r="D1816">
        <v>17</v>
      </c>
      <c r="E1816" t="str">
        <f t="shared" si="28"/>
        <v>17#Halíř Lukáš</v>
      </c>
    </row>
    <row r="1817" spans="1:5" x14ac:dyDescent="0.45">
      <c r="A1817">
        <v>2612</v>
      </c>
      <c r="B1817" t="s">
        <v>172</v>
      </c>
      <c r="C1817">
        <v>1</v>
      </c>
      <c r="D1817">
        <v>18</v>
      </c>
      <c r="E1817" t="str">
        <f t="shared" si="28"/>
        <v>18#Halíř Lukáš</v>
      </c>
    </row>
    <row r="1818" spans="1:5" x14ac:dyDescent="0.45">
      <c r="A1818">
        <v>7046</v>
      </c>
      <c r="B1818" t="s">
        <v>310</v>
      </c>
      <c r="C1818">
        <v>1</v>
      </c>
      <c r="D1818">
        <v>17</v>
      </c>
      <c r="E1818" t="str">
        <f t="shared" si="28"/>
        <v>17#Hála Jaromír</v>
      </c>
    </row>
    <row r="1819" spans="1:5" x14ac:dyDescent="0.45">
      <c r="A1819">
        <v>7046</v>
      </c>
      <c r="B1819" t="s">
        <v>310</v>
      </c>
      <c r="C1819">
        <v>1</v>
      </c>
      <c r="D1819">
        <v>18</v>
      </c>
      <c r="E1819" t="str">
        <f t="shared" si="28"/>
        <v>18#Hála Jaromír</v>
      </c>
    </row>
    <row r="1820" spans="1:5" x14ac:dyDescent="0.45">
      <c r="A1820">
        <v>5087</v>
      </c>
      <c r="B1820" t="s">
        <v>169</v>
      </c>
      <c r="C1820">
        <v>2</v>
      </c>
      <c r="D1820">
        <v>17</v>
      </c>
      <c r="E1820" t="str">
        <f t="shared" si="28"/>
        <v>17#Jurkovič Alois</v>
      </c>
    </row>
    <row r="1821" spans="1:5" x14ac:dyDescent="0.45">
      <c r="A1821">
        <v>5087</v>
      </c>
      <c r="B1821" t="s">
        <v>169</v>
      </c>
      <c r="C1821">
        <v>2</v>
      </c>
      <c r="D1821">
        <v>18</v>
      </c>
      <c r="E1821" t="str">
        <f t="shared" si="28"/>
        <v>18#Jurkovič Alois</v>
      </c>
    </row>
    <row r="1822" spans="1:5" x14ac:dyDescent="0.45">
      <c r="A1822">
        <v>5073</v>
      </c>
      <c r="B1822" t="s">
        <v>135</v>
      </c>
      <c r="C1822">
        <v>2</v>
      </c>
      <c r="D1822">
        <v>17</v>
      </c>
      <c r="E1822" t="str">
        <f t="shared" si="28"/>
        <v>17#Krištofy Roman</v>
      </c>
    </row>
    <row r="1823" spans="1:5" x14ac:dyDescent="0.45">
      <c r="A1823">
        <v>5073</v>
      </c>
      <c r="B1823" t="s">
        <v>135</v>
      </c>
      <c r="C1823">
        <v>2</v>
      </c>
      <c r="D1823">
        <v>18</v>
      </c>
      <c r="E1823" t="str">
        <f t="shared" si="28"/>
        <v>18#Krištofy Roman</v>
      </c>
    </row>
    <row r="1824" spans="1:5" x14ac:dyDescent="0.45">
      <c r="A1824">
        <v>7005</v>
      </c>
      <c r="B1824" t="s">
        <v>266</v>
      </c>
      <c r="C1824">
        <v>2</v>
      </c>
      <c r="D1824">
        <v>17</v>
      </c>
      <c r="E1824" t="str">
        <f t="shared" si="28"/>
        <v>17#Novosad Tomáš</v>
      </c>
    </row>
    <row r="1825" spans="1:5" x14ac:dyDescent="0.45">
      <c r="A1825">
        <v>7005</v>
      </c>
      <c r="B1825" t="s">
        <v>266</v>
      </c>
      <c r="C1825">
        <v>2</v>
      </c>
      <c r="D1825">
        <v>18</v>
      </c>
      <c r="E1825" t="str">
        <f t="shared" si="28"/>
        <v>18#Novosad Tomáš</v>
      </c>
    </row>
    <row r="1826" spans="1:5" x14ac:dyDescent="0.45">
      <c r="A1826">
        <v>4193</v>
      </c>
      <c r="B1826" t="s">
        <v>311</v>
      </c>
      <c r="C1826">
        <v>2</v>
      </c>
      <c r="D1826">
        <v>15</v>
      </c>
      <c r="E1826" t="str">
        <f t="shared" si="28"/>
        <v>15#Tíkal Jan</v>
      </c>
    </row>
    <row r="1827" spans="1:5" x14ac:dyDescent="0.45">
      <c r="A1827">
        <v>4193</v>
      </c>
      <c r="B1827" t="s">
        <v>311</v>
      </c>
      <c r="C1827">
        <v>2</v>
      </c>
      <c r="D1827">
        <v>16</v>
      </c>
      <c r="E1827" t="str">
        <f t="shared" si="28"/>
        <v>16#Tíkal Jan</v>
      </c>
    </row>
    <row r="1828" spans="1:5" x14ac:dyDescent="0.45">
      <c r="A1828">
        <v>4319</v>
      </c>
      <c r="B1828" t="s">
        <v>112</v>
      </c>
      <c r="C1828">
        <v>2</v>
      </c>
      <c r="D1828">
        <v>15</v>
      </c>
      <c r="E1828" t="str">
        <f t="shared" si="28"/>
        <v>15#Svoboda Přemysl</v>
      </c>
    </row>
    <row r="1829" spans="1:5" x14ac:dyDescent="0.45">
      <c r="A1829">
        <v>4319</v>
      </c>
      <c r="B1829" t="s">
        <v>112</v>
      </c>
      <c r="C1829">
        <v>2</v>
      </c>
      <c r="D1829">
        <v>16</v>
      </c>
      <c r="E1829" t="str">
        <f t="shared" si="28"/>
        <v>16#Svoboda Přemysl</v>
      </c>
    </row>
    <row r="1830" spans="1:5" x14ac:dyDescent="0.45">
      <c r="A1830">
        <v>2442</v>
      </c>
      <c r="B1830" t="s">
        <v>148</v>
      </c>
      <c r="C1830">
        <v>4</v>
      </c>
      <c r="D1830">
        <v>15</v>
      </c>
      <c r="E1830" t="str">
        <f t="shared" si="28"/>
        <v>15#Materna Jan</v>
      </c>
    </row>
    <row r="1831" spans="1:5" x14ac:dyDescent="0.45">
      <c r="A1831">
        <v>2442</v>
      </c>
      <c r="B1831" t="s">
        <v>148</v>
      </c>
      <c r="C1831">
        <v>3</v>
      </c>
      <c r="D1831">
        <v>16</v>
      </c>
      <c r="E1831" t="str">
        <f t="shared" si="28"/>
        <v>16#Materna Jan</v>
      </c>
    </row>
    <row r="1832" spans="1:5" x14ac:dyDescent="0.45">
      <c r="A1832">
        <v>4320</v>
      </c>
      <c r="B1832" t="s">
        <v>111</v>
      </c>
      <c r="C1832">
        <v>3</v>
      </c>
      <c r="D1832">
        <v>15</v>
      </c>
      <c r="E1832" t="str">
        <f t="shared" si="28"/>
        <v>15#Dvořák Dominik</v>
      </c>
    </row>
    <row r="1833" spans="1:5" x14ac:dyDescent="0.45">
      <c r="A1833">
        <v>4320</v>
      </c>
      <c r="B1833" t="s">
        <v>111</v>
      </c>
      <c r="C1833">
        <v>4</v>
      </c>
      <c r="D1833">
        <v>16</v>
      </c>
      <c r="E1833" t="str">
        <f t="shared" si="28"/>
        <v>16#Dvořák Dominik</v>
      </c>
    </row>
    <row r="1834" spans="1:5" x14ac:dyDescent="0.45">
      <c r="A1834">
        <v>4075</v>
      </c>
      <c r="B1834" t="s">
        <v>250</v>
      </c>
      <c r="C1834">
        <v>3</v>
      </c>
      <c r="D1834">
        <v>15</v>
      </c>
      <c r="E1834" t="str">
        <f t="shared" si="28"/>
        <v>15#Řezáč Jan st.</v>
      </c>
    </row>
    <row r="1835" spans="1:5" x14ac:dyDescent="0.45">
      <c r="A1835">
        <v>4075</v>
      </c>
      <c r="B1835" t="s">
        <v>250</v>
      </c>
      <c r="C1835">
        <v>4</v>
      </c>
      <c r="D1835">
        <v>16</v>
      </c>
      <c r="E1835" t="str">
        <f t="shared" si="28"/>
        <v>16#Řezáč Jan st.</v>
      </c>
    </row>
    <row r="1836" spans="1:5" x14ac:dyDescent="0.45">
      <c r="A1836">
        <v>4076</v>
      </c>
      <c r="B1836" t="s">
        <v>147</v>
      </c>
      <c r="C1836">
        <v>1</v>
      </c>
      <c r="D1836">
        <v>15</v>
      </c>
      <c r="E1836" t="str">
        <f t="shared" si="28"/>
        <v>15#Řezáč Jan ml.</v>
      </c>
    </row>
    <row r="1837" spans="1:5" x14ac:dyDescent="0.45">
      <c r="A1837">
        <v>4076</v>
      </c>
      <c r="B1837" t="s">
        <v>147</v>
      </c>
      <c r="C1837">
        <v>1</v>
      </c>
      <c r="D1837">
        <v>16</v>
      </c>
      <c r="E1837" t="str">
        <f t="shared" si="28"/>
        <v>16#Řezáč Jan ml.</v>
      </c>
    </row>
    <row r="1838" spans="1:5" x14ac:dyDescent="0.45">
      <c r="A1838">
        <v>6110</v>
      </c>
      <c r="B1838" t="s">
        <v>205</v>
      </c>
      <c r="C1838">
        <v>1</v>
      </c>
      <c r="D1838">
        <v>15</v>
      </c>
      <c r="E1838" t="str">
        <f t="shared" si="28"/>
        <v>15#Němec Jan</v>
      </c>
    </row>
    <row r="1839" spans="1:5" x14ac:dyDescent="0.45">
      <c r="A1839">
        <v>6110</v>
      </c>
      <c r="B1839" t="s">
        <v>205</v>
      </c>
      <c r="C1839">
        <v>5</v>
      </c>
      <c r="D1839">
        <v>16</v>
      </c>
      <c r="E1839" t="str">
        <f t="shared" si="28"/>
        <v>16#Němec Jan</v>
      </c>
    </row>
    <row r="1840" spans="1:5" x14ac:dyDescent="0.45">
      <c r="A1840">
        <v>4182</v>
      </c>
      <c r="B1840" t="s">
        <v>204</v>
      </c>
      <c r="C1840">
        <v>5</v>
      </c>
      <c r="D1840">
        <v>15</v>
      </c>
      <c r="E1840" t="str">
        <f t="shared" si="28"/>
        <v>15#Pešek Emil</v>
      </c>
    </row>
    <row r="1841" spans="1:5" x14ac:dyDescent="0.45">
      <c r="A1841">
        <v>4182</v>
      </c>
      <c r="B1841" t="s">
        <v>204</v>
      </c>
      <c r="C1841">
        <v>2</v>
      </c>
      <c r="D1841">
        <v>16</v>
      </c>
      <c r="E1841" t="str">
        <f t="shared" si="28"/>
        <v>16#Pešek Emil</v>
      </c>
    </row>
    <row r="1842" spans="1:5" x14ac:dyDescent="0.45">
      <c r="A1842">
        <v>6694</v>
      </c>
      <c r="B1842" t="s">
        <v>253</v>
      </c>
      <c r="C1842">
        <v>4</v>
      </c>
      <c r="D1842">
        <v>15</v>
      </c>
      <c r="E1842" t="str">
        <f t="shared" si="28"/>
        <v>15#Šmitmajer Marek</v>
      </c>
    </row>
    <row r="1843" spans="1:5" x14ac:dyDescent="0.45">
      <c r="A1843">
        <v>6694</v>
      </c>
      <c r="B1843" t="s">
        <v>253</v>
      </c>
      <c r="C1843">
        <v>1</v>
      </c>
      <c r="D1843">
        <v>16</v>
      </c>
      <c r="E1843" t="str">
        <f t="shared" si="28"/>
        <v>16#Šmitmajer Marek</v>
      </c>
    </row>
    <row r="1844" spans="1:5" x14ac:dyDescent="0.45">
      <c r="A1844">
        <v>6698</v>
      </c>
      <c r="B1844" t="s">
        <v>257</v>
      </c>
      <c r="C1844">
        <v>3</v>
      </c>
      <c r="D1844">
        <v>15</v>
      </c>
      <c r="E1844" t="str">
        <f t="shared" si="28"/>
        <v>15#Krakowitzer Jiří</v>
      </c>
    </row>
    <row r="1845" spans="1:5" x14ac:dyDescent="0.45">
      <c r="A1845">
        <v>6698</v>
      </c>
      <c r="B1845" t="s">
        <v>257</v>
      </c>
      <c r="C1845">
        <v>5</v>
      </c>
      <c r="D1845">
        <v>16</v>
      </c>
      <c r="E1845" t="str">
        <f t="shared" si="28"/>
        <v>16#Krakowitzer Jiří</v>
      </c>
    </row>
    <row r="1846" spans="1:5" x14ac:dyDescent="0.45">
      <c r="A1846">
        <v>6915</v>
      </c>
      <c r="B1846" t="s">
        <v>262</v>
      </c>
      <c r="C1846">
        <v>4</v>
      </c>
      <c r="D1846">
        <v>15</v>
      </c>
      <c r="E1846" t="str">
        <f t="shared" si="28"/>
        <v>15#Mlčák Luboš</v>
      </c>
    </row>
    <row r="1847" spans="1:5" x14ac:dyDescent="0.45">
      <c r="A1847">
        <v>6915</v>
      </c>
      <c r="B1847" t="s">
        <v>262</v>
      </c>
      <c r="C1847">
        <v>3</v>
      </c>
      <c r="D1847">
        <v>16</v>
      </c>
      <c r="E1847" t="str">
        <f t="shared" si="28"/>
        <v>16#Mlčák Luboš</v>
      </c>
    </row>
    <row r="1848" spans="1:5" x14ac:dyDescent="0.45">
      <c r="A1848">
        <v>6916</v>
      </c>
      <c r="B1848" t="s">
        <v>254</v>
      </c>
      <c r="C1848">
        <v>1</v>
      </c>
      <c r="D1848">
        <v>15</v>
      </c>
      <c r="E1848" t="str">
        <f t="shared" si="28"/>
        <v>15#Košina Pavel</v>
      </c>
    </row>
    <row r="1849" spans="1:5" x14ac:dyDescent="0.45">
      <c r="A1849">
        <v>6916</v>
      </c>
      <c r="B1849" t="s">
        <v>254</v>
      </c>
      <c r="C1849">
        <v>3</v>
      </c>
      <c r="D1849">
        <v>16</v>
      </c>
      <c r="E1849" t="str">
        <f t="shared" si="28"/>
        <v>16#Košina Pavel</v>
      </c>
    </row>
    <row r="1850" spans="1:5" x14ac:dyDescent="0.45">
      <c r="A1850">
        <v>5186</v>
      </c>
      <c r="B1850" t="s">
        <v>182</v>
      </c>
      <c r="C1850">
        <v>5</v>
      </c>
      <c r="D1850">
        <v>15</v>
      </c>
      <c r="E1850" t="str">
        <f t="shared" si="28"/>
        <v>15#Svoboda Jiří</v>
      </c>
    </row>
    <row r="1851" spans="1:5" x14ac:dyDescent="0.45">
      <c r="A1851">
        <v>5186</v>
      </c>
      <c r="B1851" t="s">
        <v>182</v>
      </c>
      <c r="C1851">
        <v>4</v>
      </c>
      <c r="D1851">
        <v>16</v>
      </c>
      <c r="E1851" t="str">
        <f t="shared" si="28"/>
        <v>16#Svoboda Jiří</v>
      </c>
    </row>
    <row r="1852" spans="1:5" x14ac:dyDescent="0.45">
      <c r="A1852">
        <v>5594</v>
      </c>
      <c r="B1852" t="s">
        <v>185</v>
      </c>
      <c r="C1852">
        <v>6</v>
      </c>
      <c r="D1852">
        <v>15</v>
      </c>
      <c r="E1852" t="str">
        <f t="shared" si="28"/>
        <v>15#Bejsta Tomáš</v>
      </c>
    </row>
    <row r="1853" spans="1:5" x14ac:dyDescent="0.45">
      <c r="A1853">
        <v>5594</v>
      </c>
      <c r="B1853" t="s">
        <v>185</v>
      </c>
      <c r="C1853">
        <v>1</v>
      </c>
      <c r="D1853">
        <v>16</v>
      </c>
      <c r="E1853" t="str">
        <f t="shared" si="28"/>
        <v>16#Bejsta Tomáš</v>
      </c>
    </row>
    <row r="1854" spans="1:5" x14ac:dyDescent="0.45">
      <c r="A1854">
        <v>5174</v>
      </c>
      <c r="B1854" t="s">
        <v>312</v>
      </c>
      <c r="C1854">
        <v>5</v>
      </c>
      <c r="D1854">
        <v>15</v>
      </c>
      <c r="E1854" t="str">
        <f t="shared" si="28"/>
        <v>15#Míchal Jiří</v>
      </c>
    </row>
    <row r="1855" spans="1:5" x14ac:dyDescent="0.45">
      <c r="A1855">
        <v>5174</v>
      </c>
      <c r="B1855" t="s">
        <v>312</v>
      </c>
      <c r="C1855">
        <v>5</v>
      </c>
      <c r="D1855">
        <v>16</v>
      </c>
      <c r="E1855" t="str">
        <f t="shared" si="28"/>
        <v>16#Míchal Jiří</v>
      </c>
    </row>
    <row r="1856" spans="1:5" x14ac:dyDescent="0.45">
      <c r="A1856">
        <v>6639</v>
      </c>
      <c r="B1856" t="s">
        <v>313</v>
      </c>
      <c r="C1856">
        <v>6</v>
      </c>
      <c r="D1856">
        <v>15</v>
      </c>
      <c r="E1856" t="str">
        <f t="shared" si="28"/>
        <v>15#Mojžíš Lukáš</v>
      </c>
    </row>
    <row r="1857" spans="1:5" x14ac:dyDescent="0.45">
      <c r="A1857">
        <v>6639</v>
      </c>
      <c r="B1857" t="s">
        <v>313</v>
      </c>
      <c r="C1857">
        <v>6</v>
      </c>
      <c r="D1857">
        <v>16</v>
      </c>
      <c r="E1857" t="str">
        <f t="shared" si="28"/>
        <v>16#Mojžíš Lukáš</v>
      </c>
    </row>
    <row r="1858" spans="1:5" x14ac:dyDescent="0.45">
      <c r="A1858">
        <v>7038</v>
      </c>
      <c r="B1858" t="s">
        <v>314</v>
      </c>
      <c r="C1858">
        <v>2</v>
      </c>
      <c r="D1858">
        <v>15</v>
      </c>
      <c r="E1858" t="str">
        <f t="shared" si="28"/>
        <v>15#Havel Milan</v>
      </c>
    </row>
    <row r="1859" spans="1:5" x14ac:dyDescent="0.45">
      <c r="A1859">
        <v>7038</v>
      </c>
      <c r="B1859" t="s">
        <v>314</v>
      </c>
      <c r="C1859">
        <v>6</v>
      </c>
      <c r="D1859">
        <v>16</v>
      </c>
      <c r="E1859" t="str">
        <f t="shared" ref="E1859:E1899" si="29">CONCATENATE(D1859,"#",B1859)</f>
        <v>16#Havel Milan</v>
      </c>
    </row>
    <row r="1860" spans="1:5" x14ac:dyDescent="0.45">
      <c r="A1860">
        <v>6884</v>
      </c>
      <c r="B1860" t="s">
        <v>315</v>
      </c>
      <c r="C1860">
        <v>6</v>
      </c>
      <c r="D1860">
        <v>15</v>
      </c>
      <c r="E1860" t="str">
        <f t="shared" si="29"/>
        <v>15#Řádek Jaroslav</v>
      </c>
    </row>
    <row r="1861" spans="1:5" x14ac:dyDescent="0.45">
      <c r="A1861">
        <v>6884</v>
      </c>
      <c r="B1861" t="s">
        <v>315</v>
      </c>
      <c r="C1861">
        <v>6</v>
      </c>
      <c r="D1861">
        <v>16</v>
      </c>
      <c r="E1861" t="str">
        <f t="shared" si="29"/>
        <v>16#Řádek Jaroslav</v>
      </c>
    </row>
    <row r="1862" spans="1:5" x14ac:dyDescent="0.45">
      <c r="A1862">
        <v>4193</v>
      </c>
      <c r="B1862" t="s">
        <v>311</v>
      </c>
      <c r="C1862">
        <v>1</v>
      </c>
      <c r="D1862">
        <v>17</v>
      </c>
      <c r="E1862" t="str">
        <f t="shared" si="29"/>
        <v>17#Tíkal Jan</v>
      </c>
    </row>
    <row r="1863" spans="1:5" x14ac:dyDescent="0.45">
      <c r="A1863">
        <v>4193</v>
      </c>
      <c r="B1863" t="s">
        <v>311</v>
      </c>
      <c r="C1863">
        <v>1</v>
      </c>
      <c r="D1863">
        <v>18</v>
      </c>
      <c r="E1863" t="str">
        <f t="shared" si="29"/>
        <v>18#Tíkal Jan</v>
      </c>
    </row>
    <row r="1864" spans="1:5" x14ac:dyDescent="0.45">
      <c r="A1864">
        <v>4319</v>
      </c>
      <c r="B1864" t="s">
        <v>112</v>
      </c>
      <c r="C1864">
        <v>2</v>
      </c>
      <c r="D1864">
        <v>17</v>
      </c>
      <c r="E1864" t="str">
        <f t="shared" si="29"/>
        <v>17#Svoboda Přemysl</v>
      </c>
    </row>
    <row r="1865" spans="1:5" x14ac:dyDescent="0.45">
      <c r="A1865">
        <v>4319</v>
      </c>
      <c r="B1865" t="s">
        <v>112</v>
      </c>
      <c r="C1865">
        <v>3</v>
      </c>
      <c r="D1865">
        <v>18</v>
      </c>
      <c r="E1865" t="str">
        <f t="shared" si="29"/>
        <v>18#Svoboda Přemysl</v>
      </c>
    </row>
    <row r="1866" spans="1:5" x14ac:dyDescent="0.45">
      <c r="A1866">
        <v>2442</v>
      </c>
      <c r="B1866" t="s">
        <v>148</v>
      </c>
      <c r="C1866">
        <v>3</v>
      </c>
      <c r="D1866">
        <v>17</v>
      </c>
      <c r="E1866" t="str">
        <f t="shared" si="29"/>
        <v>17#Materna Jan</v>
      </c>
    </row>
    <row r="1867" spans="1:5" x14ac:dyDescent="0.45">
      <c r="A1867">
        <v>2442</v>
      </c>
      <c r="B1867" t="s">
        <v>148</v>
      </c>
      <c r="C1867">
        <v>1</v>
      </c>
      <c r="D1867">
        <v>18</v>
      </c>
      <c r="E1867" t="str">
        <f t="shared" si="29"/>
        <v>18#Materna Jan</v>
      </c>
    </row>
    <row r="1868" spans="1:5" x14ac:dyDescent="0.45">
      <c r="A1868">
        <v>4320</v>
      </c>
      <c r="B1868" t="s">
        <v>111</v>
      </c>
      <c r="C1868">
        <v>4</v>
      </c>
      <c r="D1868">
        <v>17</v>
      </c>
      <c r="E1868" t="str">
        <f t="shared" si="29"/>
        <v>17#Dvořák Dominik</v>
      </c>
    </row>
    <row r="1869" spans="1:5" x14ac:dyDescent="0.45">
      <c r="A1869">
        <v>4320</v>
      </c>
      <c r="B1869" t="s">
        <v>111</v>
      </c>
      <c r="C1869">
        <v>2</v>
      </c>
      <c r="D1869">
        <v>18</v>
      </c>
      <c r="E1869" t="str">
        <f t="shared" si="29"/>
        <v>18#Dvořák Dominik</v>
      </c>
    </row>
    <row r="1870" spans="1:5" x14ac:dyDescent="0.45">
      <c r="A1870">
        <v>4075</v>
      </c>
      <c r="B1870" t="s">
        <v>250</v>
      </c>
      <c r="C1870">
        <v>1</v>
      </c>
      <c r="D1870">
        <v>17</v>
      </c>
      <c r="E1870" t="str">
        <f t="shared" si="29"/>
        <v>17#Řezáč Jan st.</v>
      </c>
    </row>
    <row r="1871" spans="1:5" x14ac:dyDescent="0.45">
      <c r="A1871">
        <v>4075</v>
      </c>
      <c r="B1871" t="s">
        <v>250</v>
      </c>
      <c r="C1871">
        <v>4</v>
      </c>
      <c r="D1871">
        <v>18</v>
      </c>
      <c r="E1871" t="str">
        <f t="shared" si="29"/>
        <v>18#Řezáč Jan st.</v>
      </c>
    </row>
    <row r="1872" spans="1:5" x14ac:dyDescent="0.45">
      <c r="A1872">
        <v>4076</v>
      </c>
      <c r="B1872" t="s">
        <v>147</v>
      </c>
      <c r="C1872">
        <v>1</v>
      </c>
      <c r="D1872">
        <v>17</v>
      </c>
      <c r="E1872" t="str">
        <f t="shared" si="29"/>
        <v>17#Řezáč Jan ml.</v>
      </c>
    </row>
    <row r="1873" spans="1:5" x14ac:dyDescent="0.45">
      <c r="A1873">
        <v>4076</v>
      </c>
      <c r="B1873" t="s">
        <v>147</v>
      </c>
      <c r="C1873">
        <v>3</v>
      </c>
      <c r="D1873">
        <v>18</v>
      </c>
      <c r="E1873" t="str">
        <f t="shared" si="29"/>
        <v>18#Řezáč Jan ml.</v>
      </c>
    </row>
    <row r="1874" spans="1:5" x14ac:dyDescent="0.45">
      <c r="A1874">
        <v>6110</v>
      </c>
      <c r="B1874" t="s">
        <v>205</v>
      </c>
      <c r="C1874">
        <v>3</v>
      </c>
      <c r="D1874">
        <v>17</v>
      </c>
      <c r="E1874" t="str">
        <f t="shared" si="29"/>
        <v>17#Němec Jan</v>
      </c>
    </row>
    <row r="1875" spans="1:5" x14ac:dyDescent="0.45">
      <c r="A1875">
        <v>6110</v>
      </c>
      <c r="B1875" t="s">
        <v>205</v>
      </c>
      <c r="C1875">
        <v>2</v>
      </c>
      <c r="D1875">
        <v>18</v>
      </c>
      <c r="E1875" t="str">
        <f t="shared" si="29"/>
        <v>18#Němec Jan</v>
      </c>
    </row>
    <row r="1876" spans="1:5" x14ac:dyDescent="0.45">
      <c r="A1876">
        <v>4182</v>
      </c>
      <c r="B1876" t="s">
        <v>204</v>
      </c>
      <c r="C1876">
        <v>5</v>
      </c>
      <c r="D1876">
        <v>17</v>
      </c>
      <c r="E1876" t="str">
        <f t="shared" si="29"/>
        <v>17#Pešek Emil</v>
      </c>
    </row>
    <row r="1877" spans="1:5" x14ac:dyDescent="0.45">
      <c r="A1877">
        <v>4182</v>
      </c>
      <c r="B1877" t="s">
        <v>204</v>
      </c>
      <c r="C1877">
        <v>5</v>
      </c>
      <c r="D1877">
        <v>18</v>
      </c>
      <c r="E1877" t="str">
        <f t="shared" si="29"/>
        <v>18#Pešek Emil</v>
      </c>
    </row>
    <row r="1878" spans="1:5" x14ac:dyDescent="0.45">
      <c r="A1878">
        <v>6694</v>
      </c>
      <c r="B1878" t="s">
        <v>253</v>
      </c>
      <c r="C1878">
        <v>2</v>
      </c>
      <c r="D1878">
        <v>17</v>
      </c>
      <c r="E1878" t="str">
        <f t="shared" si="29"/>
        <v>17#Šmitmajer Marek</v>
      </c>
    </row>
    <row r="1879" spans="1:5" x14ac:dyDescent="0.45">
      <c r="A1879">
        <v>6694</v>
      </c>
      <c r="B1879" t="s">
        <v>253</v>
      </c>
      <c r="C1879">
        <v>3</v>
      </c>
      <c r="D1879">
        <v>18</v>
      </c>
      <c r="E1879" t="str">
        <f t="shared" si="29"/>
        <v>18#Šmitmajer Marek</v>
      </c>
    </row>
    <row r="1880" spans="1:5" x14ac:dyDescent="0.45">
      <c r="A1880">
        <v>6698</v>
      </c>
      <c r="B1880" t="s">
        <v>257</v>
      </c>
      <c r="C1880">
        <v>5</v>
      </c>
      <c r="D1880">
        <v>17</v>
      </c>
      <c r="E1880" t="str">
        <f t="shared" si="29"/>
        <v>17#Krakowitzer Jiří</v>
      </c>
    </row>
    <row r="1881" spans="1:5" x14ac:dyDescent="0.45">
      <c r="A1881">
        <v>6698</v>
      </c>
      <c r="B1881" t="s">
        <v>257</v>
      </c>
      <c r="C1881">
        <v>6</v>
      </c>
      <c r="D1881">
        <v>18</v>
      </c>
      <c r="E1881" t="str">
        <f t="shared" si="29"/>
        <v>18#Krakowitzer Jiří</v>
      </c>
    </row>
    <row r="1882" spans="1:5" x14ac:dyDescent="0.45">
      <c r="A1882">
        <v>6915</v>
      </c>
      <c r="B1882" t="s">
        <v>262</v>
      </c>
      <c r="C1882">
        <v>3</v>
      </c>
      <c r="D1882">
        <v>17</v>
      </c>
      <c r="E1882" t="str">
        <f t="shared" si="29"/>
        <v>17#Mlčák Luboš</v>
      </c>
    </row>
    <row r="1883" spans="1:5" x14ac:dyDescent="0.45">
      <c r="A1883">
        <v>6915</v>
      </c>
      <c r="B1883" t="s">
        <v>262</v>
      </c>
      <c r="C1883">
        <v>5</v>
      </c>
      <c r="D1883">
        <v>18</v>
      </c>
      <c r="E1883" t="str">
        <f t="shared" si="29"/>
        <v>18#Mlčák Luboš</v>
      </c>
    </row>
    <row r="1884" spans="1:5" x14ac:dyDescent="0.45">
      <c r="A1884">
        <v>6916</v>
      </c>
      <c r="B1884" t="s">
        <v>254</v>
      </c>
      <c r="C1884">
        <v>4</v>
      </c>
      <c r="D1884">
        <v>17</v>
      </c>
      <c r="E1884" t="str">
        <f t="shared" si="29"/>
        <v>17#Košina Pavel</v>
      </c>
    </row>
    <row r="1885" spans="1:5" x14ac:dyDescent="0.45">
      <c r="A1885">
        <v>6916</v>
      </c>
      <c r="B1885" t="s">
        <v>254</v>
      </c>
      <c r="C1885">
        <v>1</v>
      </c>
      <c r="D1885">
        <v>18</v>
      </c>
      <c r="E1885" t="str">
        <f t="shared" si="29"/>
        <v>18#Košina Pavel</v>
      </c>
    </row>
    <row r="1886" spans="1:5" x14ac:dyDescent="0.45">
      <c r="A1886">
        <v>5186</v>
      </c>
      <c r="B1886" t="s">
        <v>182</v>
      </c>
      <c r="C1886">
        <v>6</v>
      </c>
      <c r="D1886">
        <v>17</v>
      </c>
      <c r="E1886" t="str">
        <f t="shared" si="29"/>
        <v>17#Svoboda Jiří</v>
      </c>
    </row>
    <row r="1887" spans="1:5" x14ac:dyDescent="0.45">
      <c r="A1887">
        <v>5186</v>
      </c>
      <c r="B1887" t="s">
        <v>182</v>
      </c>
      <c r="C1887">
        <v>5</v>
      </c>
      <c r="D1887">
        <v>18</v>
      </c>
      <c r="E1887" t="str">
        <f t="shared" si="29"/>
        <v>18#Svoboda Jiří</v>
      </c>
    </row>
    <row r="1888" spans="1:5" x14ac:dyDescent="0.45">
      <c r="A1888">
        <v>5594</v>
      </c>
      <c r="B1888" t="s">
        <v>185</v>
      </c>
      <c r="C1888">
        <v>6</v>
      </c>
      <c r="D1888">
        <v>17</v>
      </c>
      <c r="E1888" t="str">
        <f t="shared" si="29"/>
        <v>17#Bejsta Tomáš</v>
      </c>
    </row>
    <row r="1889" spans="1:5" x14ac:dyDescent="0.45">
      <c r="A1889">
        <v>5594</v>
      </c>
      <c r="B1889" t="s">
        <v>185</v>
      </c>
      <c r="C1889">
        <v>4</v>
      </c>
      <c r="D1889">
        <v>18</v>
      </c>
      <c r="E1889" t="str">
        <f t="shared" si="29"/>
        <v>18#Bejsta Tomáš</v>
      </c>
    </row>
    <row r="1890" spans="1:5" x14ac:dyDescent="0.45">
      <c r="A1890">
        <v>5174</v>
      </c>
      <c r="B1890" t="s">
        <v>312</v>
      </c>
      <c r="C1890">
        <v>6</v>
      </c>
      <c r="D1890">
        <v>17</v>
      </c>
      <c r="E1890" t="str">
        <f t="shared" si="29"/>
        <v>17#Míchal Jiří</v>
      </c>
    </row>
    <row r="1891" spans="1:5" x14ac:dyDescent="0.45">
      <c r="A1891">
        <v>5174</v>
      </c>
      <c r="B1891" t="s">
        <v>312</v>
      </c>
      <c r="C1891">
        <v>6</v>
      </c>
      <c r="D1891">
        <v>18</v>
      </c>
      <c r="E1891" t="str">
        <f t="shared" si="29"/>
        <v>18#Míchal Jiří</v>
      </c>
    </row>
    <row r="1892" spans="1:5" x14ac:dyDescent="0.45">
      <c r="A1892">
        <v>6639</v>
      </c>
      <c r="B1892" t="s">
        <v>313</v>
      </c>
      <c r="C1892">
        <v>5</v>
      </c>
      <c r="D1892">
        <v>17</v>
      </c>
      <c r="E1892" t="str">
        <f t="shared" si="29"/>
        <v>17#Mojžíš Lukáš</v>
      </c>
    </row>
    <row r="1893" spans="1:5" x14ac:dyDescent="0.45">
      <c r="A1893">
        <v>6639</v>
      </c>
      <c r="B1893" t="s">
        <v>313</v>
      </c>
      <c r="C1893">
        <v>6</v>
      </c>
      <c r="D1893">
        <v>18</v>
      </c>
      <c r="E1893" t="str">
        <f t="shared" si="29"/>
        <v>18#Mojžíš Lukáš</v>
      </c>
    </row>
    <row r="1894" spans="1:5" x14ac:dyDescent="0.45">
      <c r="A1894">
        <v>7038</v>
      </c>
      <c r="B1894" t="s">
        <v>314</v>
      </c>
      <c r="C1894">
        <v>2</v>
      </c>
      <c r="D1894">
        <v>17</v>
      </c>
      <c r="E1894" t="str">
        <f t="shared" si="29"/>
        <v>17#Havel Milan</v>
      </c>
    </row>
    <row r="1895" spans="1:5" x14ac:dyDescent="0.45">
      <c r="A1895">
        <v>7038</v>
      </c>
      <c r="B1895" t="s">
        <v>314</v>
      </c>
      <c r="C1895">
        <v>2</v>
      </c>
      <c r="D1895">
        <v>18</v>
      </c>
      <c r="E1895" t="str">
        <f t="shared" si="29"/>
        <v>18#Havel Milan</v>
      </c>
    </row>
    <row r="1896" spans="1:5" x14ac:dyDescent="0.45">
      <c r="A1896">
        <v>6884</v>
      </c>
      <c r="B1896" t="s">
        <v>315</v>
      </c>
      <c r="C1896">
        <v>4</v>
      </c>
      <c r="D1896">
        <v>17</v>
      </c>
      <c r="E1896" t="str">
        <f t="shared" si="29"/>
        <v>17#Řádek Jaroslav</v>
      </c>
    </row>
    <row r="1897" spans="1:5" x14ac:dyDescent="0.45">
      <c r="A1897">
        <v>6884</v>
      </c>
      <c r="B1897" t="s">
        <v>315</v>
      </c>
      <c r="C1897">
        <v>4</v>
      </c>
      <c r="D1897">
        <v>18</v>
      </c>
      <c r="E1897" t="str">
        <f t="shared" si="29"/>
        <v>18#Řádek Jaroslav</v>
      </c>
    </row>
    <row r="1898" spans="1:5" x14ac:dyDescent="0.45">
      <c r="E1898" t="str">
        <f t="shared" si="29"/>
        <v>#</v>
      </c>
    </row>
    <row r="1899" spans="1:5" x14ac:dyDescent="0.45">
      <c r="E1899" t="str">
        <f t="shared" si="29"/>
        <v>#</v>
      </c>
    </row>
  </sheetData>
  <autoFilter ref="A1:E1309" xr:uid="{00000000-0009-0000-0000-000000000000}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AF282"/>
  <sheetViews>
    <sheetView tabSelected="1" topLeftCell="E28" workbookViewId="0">
      <selection activeCell="AC59" sqref="AC59"/>
    </sheetView>
  </sheetViews>
  <sheetFormatPr defaultRowHeight="14.25" x14ac:dyDescent="0.45"/>
  <cols>
    <col min="2" max="2" width="19.86328125" bestFit="1" customWidth="1"/>
    <col min="3" max="3" width="11.3984375" bestFit="1" customWidth="1"/>
    <col min="27" max="27" width="11" customWidth="1"/>
    <col min="31" max="32" width="8.86328125" hidden="1" customWidth="1"/>
  </cols>
  <sheetData>
    <row r="3" spans="1:32" x14ac:dyDescent="0.45">
      <c r="C3" t="s">
        <v>49</v>
      </c>
      <c r="E3" t="s">
        <v>51</v>
      </c>
      <c r="G3" t="s">
        <v>52</v>
      </c>
      <c r="I3" t="s">
        <v>53</v>
      </c>
      <c r="K3" t="s">
        <v>114</v>
      </c>
      <c r="M3" t="s">
        <v>115</v>
      </c>
      <c r="O3" t="s">
        <v>116</v>
      </c>
      <c r="Q3" t="s">
        <v>54</v>
      </c>
      <c r="S3" t="s">
        <v>55</v>
      </c>
      <c r="U3" t="s">
        <v>56</v>
      </c>
      <c r="W3" t="s">
        <v>58</v>
      </c>
      <c r="Y3" t="s">
        <v>59</v>
      </c>
    </row>
    <row r="4" spans="1:32" x14ac:dyDescent="0.45">
      <c r="A4" t="s">
        <v>0</v>
      </c>
      <c r="B4" t="s">
        <v>1</v>
      </c>
      <c r="C4" t="s">
        <v>50</v>
      </c>
      <c r="D4" t="s">
        <v>60</v>
      </c>
      <c r="E4" t="s">
        <v>50</v>
      </c>
      <c r="F4" t="s">
        <v>60</v>
      </c>
      <c r="G4" t="s">
        <v>50</v>
      </c>
      <c r="H4" t="s">
        <v>60</v>
      </c>
      <c r="I4" t="s">
        <v>50</v>
      </c>
      <c r="J4" t="s">
        <v>60</v>
      </c>
      <c r="K4" t="s">
        <v>50</v>
      </c>
      <c r="L4" t="s">
        <v>60</v>
      </c>
      <c r="M4" t="s">
        <v>50</v>
      </c>
      <c r="N4" t="s">
        <v>60</v>
      </c>
      <c r="O4" t="s">
        <v>50</v>
      </c>
      <c r="P4" t="s">
        <v>60</v>
      </c>
      <c r="Q4" t="s">
        <v>50</v>
      </c>
      <c r="R4" t="s">
        <v>60</v>
      </c>
      <c r="S4" t="s">
        <v>50</v>
      </c>
      <c r="T4" t="s">
        <v>60</v>
      </c>
      <c r="U4" t="s">
        <v>50</v>
      </c>
      <c r="V4" t="s">
        <v>60</v>
      </c>
      <c r="W4" t="s">
        <v>50</v>
      </c>
      <c r="X4" t="s">
        <v>60</v>
      </c>
      <c r="Y4" t="s">
        <v>50</v>
      </c>
      <c r="Z4" t="s">
        <v>60</v>
      </c>
      <c r="AA4" t="s">
        <v>67</v>
      </c>
      <c r="AB4" t="s">
        <v>66</v>
      </c>
      <c r="AC4" t="s">
        <v>68</v>
      </c>
      <c r="AD4" t="s">
        <v>73</v>
      </c>
      <c r="AE4" t="s">
        <v>69</v>
      </c>
      <c r="AF4" t="s">
        <v>73</v>
      </c>
    </row>
    <row r="5" spans="1:32" x14ac:dyDescent="0.45">
      <c r="A5">
        <v>3467</v>
      </c>
      <c r="B5" t="s">
        <v>143</v>
      </c>
      <c r="C5">
        <f>IFERROR(INDEX(body!$B$2:$B$34,MATCH(INDEX(souhrn!$C$2:$C$1899,MATCH(CONCATENATE("1#",$B5),souhrn!$E$2:$E$1899,0),1),body!$A$2:$A$34,0),1),"")</f>
        <v>38</v>
      </c>
      <c r="D5">
        <f>IFERROR(INDEX(body!$B$2:$B$34,MATCH(INDEX(souhrn!$C$2:$C$1899,MATCH(CONCATENATE("2#",$B5),souhrn!$E$2:$E$1899,0),1),body!$A$2:$A$34,0),1),"")</f>
        <v>34</v>
      </c>
      <c r="E5">
        <f>IFERROR(INDEX(body!$B$2:$B$34,MATCH(INDEX(souhrn!$C$2:$C$1899,MATCH(CONCATENATE("3#",$B5),souhrn!$E$2:$E$1899,0),1),body!$A$2:$A$34,0),1),"")</f>
        <v>34</v>
      </c>
      <c r="F5">
        <f>IFERROR(INDEX(body!$B$2:$B$34,MATCH(INDEX(souhrn!$C$2:$C$1899,MATCH(CONCATENATE("4#",$B5),souhrn!$E$2:$E$1899,0),1),body!$A$2:$A$34,0),1),"")</f>
        <v>38</v>
      </c>
      <c r="G5">
        <f>IFERROR(INDEX(body!$B$2:$B$34,MATCH(INDEX(souhrn!$C$2:$C$1899,MATCH(CONCATENATE("5#",$B5),souhrn!$E$2:$E$1899,0),1),body!$A$2:$A$34,0),1),"")</f>
        <v>32</v>
      </c>
      <c r="H5">
        <f>IFERROR(INDEX(body!$B$2:$B$34,MATCH(INDEX(souhrn!$C$2:$C$1899,MATCH(CONCATENATE("6#",$B5),souhrn!$E$2:$E$1899,0),1),body!$A$2:$A$34,0),1),"")</f>
        <v>38</v>
      </c>
      <c r="I5">
        <f>IFERROR(INDEX(body!$B$2:$B$34,MATCH(INDEX(souhrn!$C$2:$C$1899,MATCH(CONCATENATE("7#",$B5),souhrn!$E$2:$E$1899,0),1),body!$A$2:$A$34,0),1),"")</f>
        <v>36</v>
      </c>
      <c r="J5">
        <f>IFERROR(INDEX(body!$B$2:$B$34,MATCH(INDEX(souhrn!$C$2:$C$1899,MATCH(CONCATENATE("8#",$B5),souhrn!$E$2:$E$1899,0),1),body!$A$2:$A$34,0),1),"")</f>
        <v>36</v>
      </c>
      <c r="K5" t="str">
        <f>IFERROR(INDEX(body!$F$2:$F$34,MATCH(INDEX(souhrn!$C$2:$C$1899,MATCH(CONCATENATE("19#",$B5),souhrn!$E$2:$E$1899,0),1),body!$A$2:$A$34,0),1),"")</f>
        <v/>
      </c>
      <c r="L5" t="str">
        <f>IFERROR(INDEX(body!$F$2:$F$34,MATCH(INDEX(souhrn!$C$2:$C$1899,MATCH(CONCATENATE("20#",$B5),souhrn!$E$2:$E$1899,0),1),body!$A$2:$A$34,0),1),"")</f>
        <v/>
      </c>
      <c r="M5" t="str">
        <f>IFERROR(INDEX(body!$F$2:$F$34,MATCH(INDEX(souhrn!$C$2:$C$1899,MATCH(CONCATENATE("21#",$B5),souhrn!$E$2:$E$1899,0),1),body!$A$2:$A$34,0),1),"")</f>
        <v/>
      </c>
      <c r="N5" t="str">
        <f>IFERROR(INDEX(body!$F$2:$F$34,MATCH(INDEX(souhrn!$C$2:$C$1899,MATCH(CONCATENATE("22#",$B5),souhrn!$E$2:$E$1899,0),1),body!$A$2:$A$34,0),1),"")</f>
        <v/>
      </c>
      <c r="O5" t="str">
        <f>IFERROR(INDEX(body!$F$2:$F$34,MATCH(INDEX(souhrn!$C$2:$C$1899,MATCH(CONCATENATE("23#",$B5),souhrn!$E$2:$E$1899,0),1),body!$A$2:$A$34,0),1),"")</f>
        <v/>
      </c>
      <c r="P5" t="str">
        <f>IFERROR(INDEX(body!$F$2:$F$34,MATCH(INDEX(souhrn!$C$2:$C$1899,MATCH(CONCATENATE("24#",$B5),souhrn!$E$2:$E$1899,0),1),body!$A$2:$A$34,0),1),"")</f>
        <v/>
      </c>
      <c r="Q5">
        <f>IFERROR(INDEX(body!$D$2:$D$34,MATCH(INDEX(souhrn!$C$2:$C$1899,MATCH(CONCATENATE("9#",$B5),souhrn!$E$2:$E$1899,0),1),body!$A$2:$A$34,0),1),"")</f>
        <v>40</v>
      </c>
      <c r="R5">
        <f>IFERROR(INDEX(body!$D$2:$D$34,MATCH(INDEX(souhrn!$C$2:$C$1899,MATCH(CONCATENATE("10#",$B5),souhrn!$E$2:$E$1899,0),1),body!$A$2:$A$34,0),1),"")</f>
        <v>40</v>
      </c>
      <c r="S5" t="str">
        <f>IFERROR(INDEX(body!$C$2:$C$34,MATCH(INDEX(souhrn!$C$2:$C$1899,MATCH(CONCATENATE("11#",$B5),souhrn!$E$2:$E$1899,0),1),body!$A$2:$A$34,0),1),"")</f>
        <v/>
      </c>
      <c r="T5" t="str">
        <f>IFERROR(INDEX(body!$C$2:$C$34,MATCH(INDEX(souhrn!$C$2:$C$1899,MATCH(CONCATENATE("12#",$B5),souhrn!$E$2:$E$1899,0),1),body!$A$2:$A$34,0),1),"")</f>
        <v/>
      </c>
      <c r="U5">
        <f>IFERROR(INDEX(body!$C$2:$C$34,MATCH(INDEX(souhrn!$C$2:$C$1899,MATCH(CONCATENATE("13#",$B5),souhrn!$E$2:$E$1899,0),1),body!$A$2:$A$34,0),1),"")</f>
        <v>36</v>
      </c>
      <c r="V5">
        <f>IFERROR(INDEX(body!$C$2:$C$34,MATCH(INDEX(souhrn!$C$2:$C$1899,MATCH(CONCATENATE("14#",$B5),souhrn!$E$2:$E$1899,0),1),body!$A$2:$A$34,0),1),"")</f>
        <v>34</v>
      </c>
      <c r="W5" t="str">
        <f>IFERROR(INDEX(body!$E$2:$E$34,MATCH(INDEX(souhrn!$C$2:$C$1899,MATCH(CONCATENATE("15#",$B5),souhrn!$E$2:$E$1899,0),1),body!$A$2:$A$34,0),1),"")</f>
        <v/>
      </c>
      <c r="X5" t="str">
        <f>IFERROR(INDEX(body!$E$2:$E$34,MATCH(INDEX(souhrn!$C$2:$C$1899,MATCH(CONCATENATE("16#",$B5),souhrn!$E$2:$E$1899,0),1),body!$A$2:$A$34,0),1),"")</f>
        <v/>
      </c>
      <c r="Y5" t="str">
        <f>IFERROR(INDEX(body!$E$2:$E$34,MATCH(INDEX(souhrn!$C$2:$C$1899,MATCH(CONCATENATE("17#",$B5),souhrn!$E$2:$E$1899,0),1),body!$A$2:$A$34,0),1),"")</f>
        <v/>
      </c>
      <c r="Z5" t="str">
        <f>IFERROR(INDEX(body!$E$2:$E$34,MATCH(INDEX(souhrn!$C$2:$C$1899,MATCH(CONCATENATE("18#",$B5),souhrn!$E$2:$E$1899,0),1),body!$A$2:$A$34,0),1),"")</f>
        <v/>
      </c>
      <c r="AA5">
        <f>INDEX(zavody!B:B,MATCH(B5,zavody!A:A,0))</f>
        <v>12</v>
      </c>
      <c r="AB5">
        <f t="shared" ref="AB5:AB68" si="0">SUM(C5:Z5)</f>
        <v>436</v>
      </c>
      <c r="AC5">
        <f t="shared" ref="AC5:AC68" si="1">SUM(IFERROR(LARGE(C5:Z5,1),0),IFERROR(LARGE(C5:Z5,2),0),IFERROR(LARGE(C5:Z5,3),0),IFERROR(LARGE(C5:Z5,4),0),IFERROR(LARGE(C5:Z5,5),0),IFERROR(LARGE(C5:Z5,6),0),IFERROR(LARGE(C5:Z5,7),0),IFERROR(LARGE(C5:Z5,8),0),IFERROR(LARGE(C5:Z5,9),0),IFERROR(LARGE(C5:Z5,10),0))</f>
        <v>370</v>
      </c>
      <c r="AD5">
        <v>1</v>
      </c>
      <c r="AE5">
        <f t="shared" ref="AE5:AE36" si="2">SUM(IFERROR(LARGE(C5:V5,1),0),IFERROR(LARGE(C5:V5,2),0),IFERROR(LARGE(C5:V5,3),0),IFERROR(LARGE(C5:V5,4),0),IFERROR(LARGE(C5:V5,5),0),IFERROR(LARGE(C5:V5,6),0),IFERROR(LARGE(C5:V5,7),0),IFERROR(LARGE(C5:V5,8),0),IFERROR(LARGE(C5:V5,9),0),IFERROR(LARGE(C5:V5,10),0),IFERROR(LARGE(C5:V5,11),0),IFERROR(LARGE(C5:V5,12),0),)</f>
        <v>436</v>
      </c>
      <c r="AF5">
        <v>86</v>
      </c>
    </row>
    <row r="6" spans="1:32" x14ac:dyDescent="0.45">
      <c r="A6">
        <v>3052</v>
      </c>
      <c r="B6" t="s">
        <v>25</v>
      </c>
      <c r="C6">
        <f>IFERROR(INDEX(body!$B$2:$B$34,MATCH(INDEX(souhrn!$C$2:$C$1899,MATCH(CONCATENATE("1#",$B6),souhrn!$E$2:$E$1899,0),1),body!$A$2:$A$34,0),1),"")</f>
        <v>38</v>
      </c>
      <c r="D6">
        <f>IFERROR(INDEX(body!$B$2:$B$34,MATCH(INDEX(souhrn!$C$2:$C$1899,MATCH(CONCATENATE("2#",$B6),souhrn!$E$2:$E$1899,0),1),body!$A$2:$A$34,0),1),"")</f>
        <v>34</v>
      </c>
      <c r="E6">
        <f>IFERROR(INDEX(body!$B$2:$B$34,MATCH(INDEX(souhrn!$C$2:$C$1899,MATCH(CONCATENATE("3#",$B6),souhrn!$E$2:$E$1899,0),1),body!$A$2:$A$34,0),1),"")</f>
        <v>38</v>
      </c>
      <c r="F6">
        <f>IFERROR(INDEX(body!$B$2:$B$34,MATCH(INDEX(souhrn!$C$2:$C$1899,MATCH(CONCATENATE("4#",$B6),souhrn!$E$2:$E$1899,0),1),body!$A$2:$A$34,0),1),"")</f>
        <v>26</v>
      </c>
      <c r="G6">
        <f>IFERROR(INDEX(body!$B$2:$B$34,MATCH(INDEX(souhrn!$C$2:$C$1899,MATCH(CONCATENATE("5#",$B6),souhrn!$E$2:$E$1899,0),1),body!$A$2:$A$34,0),1),"")</f>
        <v>22</v>
      </c>
      <c r="H6">
        <f>IFERROR(INDEX(body!$B$2:$B$34,MATCH(INDEX(souhrn!$C$2:$C$1899,MATCH(CONCATENATE("6#",$B6),souhrn!$E$2:$E$1899,0),1),body!$A$2:$A$34,0),1),"")</f>
        <v>12</v>
      </c>
      <c r="I6">
        <f>IFERROR(INDEX(body!$B$2:$B$34,MATCH(INDEX(souhrn!$C$2:$C$1899,MATCH(CONCATENATE("7#",$B6),souhrn!$E$2:$E$1899,0),1),body!$A$2:$A$34,0),1),"")</f>
        <v>28</v>
      </c>
      <c r="J6">
        <f>IFERROR(INDEX(body!$B$2:$B$34,MATCH(INDEX(souhrn!$C$2:$C$1899,MATCH(CONCATENATE("8#",$B6),souhrn!$E$2:$E$1899,0),1),body!$A$2:$A$34,0),1),"")</f>
        <v>38</v>
      </c>
      <c r="K6" t="str">
        <f>IFERROR(INDEX(body!$F$2:$F$34,MATCH(INDEX(souhrn!$C$2:$C$1899,MATCH(CONCATENATE("19#",$B6),souhrn!$E$2:$E$1899,0),1),body!$A$2:$A$34,0),1),"")</f>
        <v/>
      </c>
      <c r="L6" t="str">
        <f>IFERROR(INDEX(body!$F$2:$F$34,MATCH(INDEX(souhrn!$C$2:$C$1899,MATCH(CONCATENATE("20#",$B6),souhrn!$E$2:$E$1899,0),1),body!$A$2:$A$34,0),1),"")</f>
        <v/>
      </c>
      <c r="M6" t="str">
        <f>IFERROR(INDEX(body!$F$2:$F$34,MATCH(INDEX(souhrn!$C$2:$C$1899,MATCH(CONCATENATE("21#",$B6),souhrn!$E$2:$E$1899,0),1),body!$A$2:$A$34,0),1),"")</f>
        <v/>
      </c>
      <c r="N6" t="str">
        <f>IFERROR(INDEX(body!$F$2:$F$34,MATCH(INDEX(souhrn!$C$2:$C$1899,MATCH(CONCATENATE("22#",$B6),souhrn!$E$2:$E$1899,0),1),body!$A$2:$A$34,0),1),"")</f>
        <v/>
      </c>
      <c r="O6" t="str">
        <f>IFERROR(INDEX(body!$F$2:$F$34,MATCH(INDEX(souhrn!$C$2:$C$1899,MATCH(CONCATENATE("23#",$B6),souhrn!$E$2:$E$1899,0),1),body!$A$2:$A$34,0),1),"")</f>
        <v/>
      </c>
      <c r="P6" t="str">
        <f>IFERROR(INDEX(body!$F$2:$F$34,MATCH(INDEX(souhrn!$C$2:$C$1899,MATCH(CONCATENATE("24#",$B6),souhrn!$E$2:$E$1899,0),1),body!$A$2:$A$34,0),1),"")</f>
        <v/>
      </c>
      <c r="Q6">
        <f>IFERROR(INDEX(body!$D$2:$D$34,MATCH(INDEX(souhrn!$C$2:$C$1899,MATCH(CONCATENATE("9#",$B6),souhrn!$E$2:$E$1899,0),1),body!$A$2:$A$34,0),1),"")</f>
        <v>32</v>
      </c>
      <c r="R6">
        <f>IFERROR(INDEX(body!$D$2:$D$34,MATCH(INDEX(souhrn!$C$2:$C$1899,MATCH(CONCATENATE("10#",$B6),souhrn!$E$2:$E$1899,0),1),body!$A$2:$A$34,0),1),"")</f>
        <v>40</v>
      </c>
      <c r="S6">
        <f>IFERROR(INDEX(body!$C$2:$C$34,MATCH(INDEX(souhrn!$C$2:$C$1899,MATCH(CONCATENATE("11#",$B6),souhrn!$E$2:$E$1899,0),1),body!$A$2:$A$34,0),1),"")</f>
        <v>36</v>
      </c>
      <c r="T6">
        <f>IFERROR(INDEX(body!$C$2:$C$34,MATCH(INDEX(souhrn!$C$2:$C$1899,MATCH(CONCATENATE("12#",$B6),souhrn!$E$2:$E$1899,0),1),body!$A$2:$A$34,0),1),"")</f>
        <v>30</v>
      </c>
      <c r="U6">
        <f>IFERROR(INDEX(body!$C$2:$C$34,MATCH(INDEX(souhrn!$C$2:$C$1899,MATCH(CONCATENATE("13#",$B6),souhrn!$E$2:$E$1899,0),1),body!$A$2:$A$34,0),1),"")</f>
        <v>18</v>
      </c>
      <c r="V6">
        <f>IFERROR(INDEX(body!$C$2:$C$34,MATCH(INDEX(souhrn!$C$2:$C$1899,MATCH(CONCATENATE("14#",$B6),souhrn!$E$2:$E$1899,0),1),body!$A$2:$A$34,0),1),"")</f>
        <v>36</v>
      </c>
      <c r="W6" t="str">
        <f>IFERROR(INDEX(body!$E$2:$E$34,MATCH(INDEX(souhrn!$C$2:$C$1899,MATCH(CONCATENATE("15#",$B6),souhrn!$E$2:$E$1899,0),1),body!$A$2:$A$34,0),1),"")</f>
        <v/>
      </c>
      <c r="X6" t="str">
        <f>IFERROR(INDEX(body!$E$2:$E$34,MATCH(INDEX(souhrn!$C$2:$C$1899,MATCH(CONCATENATE("16#",$B6),souhrn!$E$2:$E$1899,0),1),body!$A$2:$A$34,0),1),"")</f>
        <v/>
      </c>
      <c r="Y6" t="str">
        <f>IFERROR(INDEX(body!$E$2:$E$34,MATCH(INDEX(souhrn!$C$2:$C$1899,MATCH(CONCATENATE("17#",$B6),souhrn!$E$2:$E$1899,0),1),body!$A$2:$A$34,0),1),"")</f>
        <v/>
      </c>
      <c r="Z6" t="str">
        <f>IFERROR(INDEX(body!$E$2:$E$34,MATCH(INDEX(souhrn!$C$2:$C$1899,MATCH(CONCATENATE("18#",$B6),souhrn!$E$2:$E$1899,0),1),body!$A$2:$A$34,0),1),"")</f>
        <v/>
      </c>
      <c r="AA6">
        <f>INDEX(zavody!B:B,MATCH(B6,zavody!A:A,0))</f>
        <v>14</v>
      </c>
      <c r="AB6">
        <f t="shared" si="0"/>
        <v>428</v>
      </c>
      <c r="AC6">
        <f t="shared" si="1"/>
        <v>350</v>
      </c>
      <c r="AD6">
        <v>2</v>
      </c>
      <c r="AE6">
        <f t="shared" si="2"/>
        <v>398</v>
      </c>
      <c r="AF6">
        <v>63</v>
      </c>
    </row>
    <row r="7" spans="1:32" x14ac:dyDescent="0.45">
      <c r="A7">
        <v>3379</v>
      </c>
      <c r="B7" t="s">
        <v>10</v>
      </c>
      <c r="C7">
        <f>IFERROR(INDEX(body!$B$2:$B$34,MATCH(INDEX(souhrn!$C$2:$C$1899,MATCH(CONCATENATE("1#",$B7),souhrn!$E$2:$E$1899,0),1),body!$A$2:$A$34,0),1),"")</f>
        <v>32</v>
      </c>
      <c r="D7">
        <f>IFERROR(INDEX(body!$B$2:$B$34,MATCH(INDEX(souhrn!$C$2:$C$1899,MATCH(CONCATENATE("2#",$B7),souhrn!$E$2:$E$1899,0),1),body!$A$2:$A$34,0),1),"")</f>
        <v>32</v>
      </c>
      <c r="E7">
        <f>IFERROR(INDEX(body!$B$2:$B$34,MATCH(INDEX(souhrn!$C$2:$C$1899,MATCH(CONCATENATE("3#",$B7),souhrn!$E$2:$E$1899,0),1),body!$A$2:$A$34,0),1),"")</f>
        <v>36</v>
      </c>
      <c r="F7">
        <f>IFERROR(INDEX(body!$B$2:$B$34,MATCH(INDEX(souhrn!$C$2:$C$1899,MATCH(CONCATENATE("4#",$B7),souhrn!$E$2:$E$1899,0),1),body!$A$2:$A$34,0),1),"")</f>
        <v>12</v>
      </c>
      <c r="G7">
        <f>IFERROR(INDEX(body!$B$2:$B$34,MATCH(INDEX(souhrn!$C$2:$C$1899,MATCH(CONCATENATE("5#",$B7),souhrn!$E$2:$E$1899,0),1),body!$A$2:$A$34,0),1),"")</f>
        <v>34</v>
      </c>
      <c r="H7">
        <f>IFERROR(INDEX(body!$B$2:$B$34,MATCH(INDEX(souhrn!$C$2:$C$1899,MATCH(CONCATENATE("6#",$B7),souhrn!$E$2:$E$1899,0),1),body!$A$2:$A$34,0),1),"")</f>
        <v>34</v>
      </c>
      <c r="I7">
        <f>IFERROR(INDEX(body!$B$2:$B$34,MATCH(INDEX(souhrn!$C$2:$C$1899,MATCH(CONCATENATE("7#",$B7),souhrn!$E$2:$E$1899,0),1),body!$A$2:$A$34,0),1),"")</f>
        <v>36</v>
      </c>
      <c r="J7">
        <f>IFERROR(INDEX(body!$B$2:$B$34,MATCH(INDEX(souhrn!$C$2:$C$1899,MATCH(CONCATENATE("8#",$B7),souhrn!$E$2:$E$1899,0),1),body!$A$2:$A$34,0),1),"")</f>
        <v>32</v>
      </c>
      <c r="K7" t="str">
        <f>IFERROR(INDEX(body!$F$2:$F$34,MATCH(INDEX(souhrn!$C$2:$C$1899,MATCH(CONCATENATE("19#",$B7),souhrn!$E$2:$E$1899,0),1),body!$A$2:$A$34,0),1),"")</f>
        <v/>
      </c>
      <c r="L7" t="str">
        <f>IFERROR(INDEX(body!$F$2:$F$34,MATCH(INDEX(souhrn!$C$2:$C$1899,MATCH(CONCATENATE("20#",$B7),souhrn!$E$2:$E$1899,0),1),body!$A$2:$A$34,0),1),"")</f>
        <v/>
      </c>
      <c r="M7" t="str">
        <f>IFERROR(INDEX(body!$F$2:$F$34,MATCH(INDEX(souhrn!$C$2:$C$1899,MATCH(CONCATENATE("21#",$B7),souhrn!$E$2:$E$1899,0),1),body!$A$2:$A$34,0),1),"")</f>
        <v/>
      </c>
      <c r="N7" t="str">
        <f>IFERROR(INDEX(body!$F$2:$F$34,MATCH(INDEX(souhrn!$C$2:$C$1899,MATCH(CONCATENATE("22#",$B7),souhrn!$E$2:$E$1899,0),1),body!$A$2:$A$34,0),1),"")</f>
        <v/>
      </c>
      <c r="O7" t="str">
        <f>IFERROR(INDEX(body!$F$2:$F$34,MATCH(INDEX(souhrn!$C$2:$C$1899,MATCH(CONCATENATE("23#",$B7),souhrn!$E$2:$E$1899,0),1),body!$A$2:$A$34,0),1),"")</f>
        <v/>
      </c>
      <c r="P7" t="str">
        <f>IFERROR(INDEX(body!$F$2:$F$34,MATCH(INDEX(souhrn!$C$2:$C$1899,MATCH(CONCATENATE("24#",$B7),souhrn!$E$2:$E$1899,0),1),body!$A$2:$A$34,0),1),"")</f>
        <v/>
      </c>
      <c r="Q7">
        <f>IFERROR(INDEX(body!$D$2:$D$34,MATCH(INDEX(souhrn!$C$2:$C$1899,MATCH(CONCATENATE("9#",$B7),souhrn!$E$2:$E$1899,0),1),body!$A$2:$A$34,0),1),"")</f>
        <v>36</v>
      </c>
      <c r="R7">
        <f>IFERROR(INDEX(body!$D$2:$D$34,MATCH(INDEX(souhrn!$C$2:$C$1899,MATCH(CONCATENATE("10#",$B7),souhrn!$E$2:$E$1899,0),1),body!$A$2:$A$34,0),1),"")</f>
        <v>38</v>
      </c>
      <c r="S7">
        <f>IFERROR(INDEX(body!$C$2:$C$34,MATCH(INDEX(souhrn!$C$2:$C$1899,MATCH(CONCATENATE("11#",$B7),souhrn!$E$2:$E$1899,0),1),body!$A$2:$A$34,0),1),"")</f>
        <v>34</v>
      </c>
      <c r="T7">
        <f>IFERROR(INDEX(body!$C$2:$C$34,MATCH(INDEX(souhrn!$C$2:$C$1899,MATCH(CONCATENATE("12#",$B7),souhrn!$E$2:$E$1899,0),1),body!$A$2:$A$34,0),1),"")</f>
        <v>36</v>
      </c>
      <c r="U7">
        <f>IFERROR(INDEX(body!$C$2:$C$34,MATCH(INDEX(souhrn!$C$2:$C$1899,MATCH(CONCATENATE("13#",$B7),souhrn!$E$2:$E$1899,0),1),body!$A$2:$A$34,0),1),"")</f>
        <v>22</v>
      </c>
      <c r="V7">
        <f>IFERROR(INDEX(body!$C$2:$C$34,MATCH(INDEX(souhrn!$C$2:$C$1899,MATCH(CONCATENATE("14#",$B7),souhrn!$E$2:$E$1899,0),1),body!$A$2:$A$34,0),1),"")</f>
        <v>32</v>
      </c>
      <c r="W7" t="str">
        <f>IFERROR(INDEX(body!$E$2:$E$34,MATCH(INDEX(souhrn!$C$2:$C$1899,MATCH(CONCATENATE("15#",$B7),souhrn!$E$2:$E$1899,0),1),body!$A$2:$A$34,0),1),"")</f>
        <v/>
      </c>
      <c r="X7" t="str">
        <f>IFERROR(INDEX(body!$E$2:$E$34,MATCH(INDEX(souhrn!$C$2:$C$1899,MATCH(CONCATENATE("16#",$B7),souhrn!$E$2:$E$1899,0),1),body!$A$2:$A$34,0),1),"")</f>
        <v/>
      </c>
      <c r="Y7" t="str">
        <f>IFERROR(INDEX(body!$E$2:$E$34,MATCH(INDEX(souhrn!$C$2:$C$1899,MATCH(CONCATENATE("17#",$B7),souhrn!$E$2:$E$1899,0),1),body!$A$2:$A$34,0),1),"")</f>
        <v/>
      </c>
      <c r="Z7" t="str">
        <f>IFERROR(INDEX(body!$E$2:$E$34,MATCH(INDEX(souhrn!$C$2:$C$1899,MATCH(CONCATENATE("18#",$B7),souhrn!$E$2:$E$1899,0),1),body!$A$2:$A$34,0),1),"")</f>
        <v/>
      </c>
      <c r="AA7">
        <f>INDEX(zavody!B:B,MATCH(B7,zavody!A:A,0))</f>
        <v>14</v>
      </c>
      <c r="AB7">
        <f t="shared" si="0"/>
        <v>446</v>
      </c>
      <c r="AC7">
        <f t="shared" si="1"/>
        <v>348</v>
      </c>
      <c r="AD7">
        <v>3</v>
      </c>
      <c r="AE7">
        <f t="shared" si="2"/>
        <v>412</v>
      </c>
      <c r="AF7">
        <v>77</v>
      </c>
    </row>
    <row r="8" spans="1:32" x14ac:dyDescent="0.45">
      <c r="A8">
        <v>96</v>
      </c>
      <c r="B8" t="s">
        <v>146</v>
      </c>
      <c r="C8">
        <f>IFERROR(INDEX(body!$B$2:$B$34,MATCH(INDEX(souhrn!$C$2:$C$1899,MATCH(CONCATENATE("1#",$B8),souhrn!$E$2:$E$1899,0),1),body!$A$2:$A$34,0),1),"")</f>
        <v>36</v>
      </c>
      <c r="D8">
        <f>IFERROR(INDEX(body!$B$2:$B$34,MATCH(INDEX(souhrn!$C$2:$C$1899,MATCH(CONCATENATE("2#",$B8),souhrn!$E$2:$E$1899,0),1),body!$A$2:$A$34,0),1),"")</f>
        <v>32</v>
      </c>
      <c r="E8">
        <f>IFERROR(INDEX(body!$B$2:$B$34,MATCH(INDEX(souhrn!$C$2:$C$1899,MATCH(CONCATENATE("3#",$B8),souhrn!$E$2:$E$1899,0),1),body!$A$2:$A$34,0),1),"")</f>
        <v>24</v>
      </c>
      <c r="F8">
        <f>IFERROR(INDEX(body!$B$2:$B$34,MATCH(INDEX(souhrn!$C$2:$C$1899,MATCH(CONCATENATE("4#",$B8),souhrn!$E$2:$E$1899,0),1),body!$A$2:$A$34,0),1),"")</f>
        <v>36</v>
      </c>
      <c r="G8">
        <f>IFERROR(INDEX(body!$B$2:$B$34,MATCH(INDEX(souhrn!$C$2:$C$1899,MATCH(CONCATENATE("5#",$B8),souhrn!$E$2:$E$1899,0),1),body!$A$2:$A$34,0),1),"")</f>
        <v>26</v>
      </c>
      <c r="H8">
        <f>IFERROR(INDEX(body!$B$2:$B$34,MATCH(INDEX(souhrn!$C$2:$C$1899,MATCH(CONCATENATE("6#",$B8),souhrn!$E$2:$E$1899,0),1),body!$A$2:$A$34,0),1),"")</f>
        <v>32</v>
      </c>
      <c r="I8">
        <f>IFERROR(INDEX(body!$B$2:$B$34,MATCH(INDEX(souhrn!$C$2:$C$1899,MATCH(CONCATENATE("7#",$B8),souhrn!$E$2:$E$1899,0),1),body!$A$2:$A$34,0),1),"")</f>
        <v>38</v>
      </c>
      <c r="J8">
        <f>IFERROR(INDEX(body!$B$2:$B$34,MATCH(INDEX(souhrn!$C$2:$C$1899,MATCH(CONCATENATE("8#",$B8),souhrn!$E$2:$E$1899,0),1),body!$A$2:$A$34,0),1),"")</f>
        <v>38</v>
      </c>
      <c r="K8" t="str">
        <f>IFERROR(INDEX(body!$F$2:$F$34,MATCH(INDEX(souhrn!$C$2:$C$1899,MATCH(CONCATENATE("19#",$B8),souhrn!$E$2:$E$1899,0),1),body!$A$2:$A$34,0),1),"")</f>
        <v/>
      </c>
      <c r="L8" t="str">
        <f>IFERROR(INDEX(body!$F$2:$F$34,MATCH(INDEX(souhrn!$C$2:$C$1899,MATCH(CONCATENATE("20#",$B8),souhrn!$E$2:$E$1899,0),1),body!$A$2:$A$34,0),1),"")</f>
        <v/>
      </c>
      <c r="M8" t="str">
        <f>IFERROR(INDEX(body!$F$2:$F$34,MATCH(INDEX(souhrn!$C$2:$C$1899,MATCH(CONCATENATE("21#",$B8),souhrn!$E$2:$E$1899,0),1),body!$A$2:$A$34,0),1),"")</f>
        <v/>
      </c>
      <c r="N8" t="str">
        <f>IFERROR(INDEX(body!$F$2:$F$34,MATCH(INDEX(souhrn!$C$2:$C$1899,MATCH(CONCATENATE("22#",$B8),souhrn!$E$2:$E$1899,0),1),body!$A$2:$A$34,0),1),"")</f>
        <v/>
      </c>
      <c r="O8" t="str">
        <f>IFERROR(INDEX(body!$F$2:$F$34,MATCH(INDEX(souhrn!$C$2:$C$1899,MATCH(CONCATENATE("23#",$B8),souhrn!$E$2:$E$1899,0),1),body!$A$2:$A$34,0),1),"")</f>
        <v/>
      </c>
      <c r="P8" t="str">
        <f>IFERROR(INDEX(body!$F$2:$F$34,MATCH(INDEX(souhrn!$C$2:$C$1899,MATCH(CONCATENATE("24#",$B8),souhrn!$E$2:$E$1899,0),1),body!$A$2:$A$34,0),1),"")</f>
        <v/>
      </c>
      <c r="Q8">
        <f>IFERROR(INDEX(body!$D$2:$D$34,MATCH(INDEX(souhrn!$C$2:$C$1899,MATCH(CONCATENATE("9#",$B8),souhrn!$E$2:$E$1899,0),1),body!$A$2:$A$34,0),1),"")</f>
        <v>40</v>
      </c>
      <c r="R8">
        <f>IFERROR(INDEX(body!$D$2:$D$34,MATCH(INDEX(souhrn!$C$2:$C$1899,MATCH(CONCATENATE("10#",$B8),souhrn!$E$2:$E$1899,0),1),body!$A$2:$A$34,0),1),"")</f>
        <v>40</v>
      </c>
      <c r="S8" t="str">
        <f>IFERROR(INDEX(body!$C$2:$C$34,MATCH(INDEX(souhrn!$C$2:$C$1899,MATCH(CONCATENATE("11#",$B8),souhrn!$E$2:$E$1899,0),1),body!$A$2:$A$34,0),1),"")</f>
        <v/>
      </c>
      <c r="T8" t="str">
        <f>IFERROR(INDEX(body!$C$2:$C$34,MATCH(INDEX(souhrn!$C$2:$C$1899,MATCH(CONCATENATE("12#",$B8),souhrn!$E$2:$E$1899,0),1),body!$A$2:$A$34,0),1),"")</f>
        <v/>
      </c>
      <c r="U8" t="str">
        <f>IFERROR(INDEX(body!$C$2:$C$34,MATCH(INDEX(souhrn!$C$2:$C$1899,MATCH(CONCATENATE("13#",$B8),souhrn!$E$2:$E$1899,0),1),body!$A$2:$A$34,0),1),"")</f>
        <v/>
      </c>
      <c r="V8" t="str">
        <f>IFERROR(INDEX(body!$C$2:$C$34,MATCH(INDEX(souhrn!$C$2:$C$1899,MATCH(CONCATENATE("14#",$B8),souhrn!$E$2:$E$1899,0),1),body!$A$2:$A$34,0),1),"")</f>
        <v/>
      </c>
      <c r="W8" t="str">
        <f>IFERROR(INDEX(body!$E$2:$E$34,MATCH(INDEX(souhrn!$C$2:$C$1899,MATCH(CONCATENATE("15#",$B8),souhrn!$E$2:$E$1899,0),1),body!$A$2:$A$34,0),1),"")</f>
        <v/>
      </c>
      <c r="X8" t="str">
        <f>IFERROR(INDEX(body!$E$2:$E$34,MATCH(INDEX(souhrn!$C$2:$C$1899,MATCH(CONCATENATE("16#",$B8),souhrn!$E$2:$E$1899,0),1),body!$A$2:$A$34,0),1),"")</f>
        <v/>
      </c>
      <c r="Y8" t="str">
        <f>IFERROR(INDEX(body!$E$2:$E$34,MATCH(INDEX(souhrn!$C$2:$C$1899,MATCH(CONCATENATE("17#",$B8),souhrn!$E$2:$E$1899,0),1),body!$A$2:$A$34,0),1),"")</f>
        <v/>
      </c>
      <c r="Z8" t="str">
        <f>IFERROR(INDEX(body!$E$2:$E$34,MATCH(INDEX(souhrn!$C$2:$C$1899,MATCH(CONCATENATE("18#",$B8),souhrn!$E$2:$E$1899,0),1),body!$A$2:$A$34,0),1),"")</f>
        <v/>
      </c>
      <c r="AA8">
        <f>INDEX(zavody!B:B,MATCH(B8,zavody!A:A,0))</f>
        <v>10</v>
      </c>
      <c r="AB8">
        <f t="shared" si="0"/>
        <v>342</v>
      </c>
      <c r="AC8">
        <f t="shared" si="1"/>
        <v>342</v>
      </c>
      <c r="AD8">
        <v>4</v>
      </c>
      <c r="AE8">
        <f t="shared" si="2"/>
        <v>342</v>
      </c>
      <c r="AF8">
        <v>5</v>
      </c>
    </row>
    <row r="9" spans="1:32" x14ac:dyDescent="0.45">
      <c r="A9">
        <v>4241</v>
      </c>
      <c r="B9" t="s">
        <v>109</v>
      </c>
      <c r="C9">
        <f>IFERROR(INDEX(body!$B$2:$B$34,MATCH(INDEX(souhrn!$C$2:$C$1899,MATCH(CONCATENATE("1#",$B9),souhrn!$E$2:$E$1899,0),1),body!$A$2:$A$34,0),1),"")</f>
        <v>14</v>
      </c>
      <c r="D9">
        <f>IFERROR(INDEX(body!$B$2:$B$34,MATCH(INDEX(souhrn!$C$2:$C$1899,MATCH(CONCATENATE("2#",$B9),souhrn!$E$2:$E$1899,0),1),body!$A$2:$A$34,0),1),"")</f>
        <v>34</v>
      </c>
      <c r="E9">
        <f>IFERROR(INDEX(body!$B$2:$B$34,MATCH(INDEX(souhrn!$C$2:$C$1899,MATCH(CONCATENATE("3#",$B9),souhrn!$E$2:$E$1899,0),1),body!$A$2:$A$34,0),1),"")</f>
        <v>34</v>
      </c>
      <c r="F9">
        <f>IFERROR(INDEX(body!$B$2:$B$34,MATCH(INDEX(souhrn!$C$2:$C$1899,MATCH(CONCATENATE("4#",$B9),souhrn!$E$2:$E$1899,0),1),body!$A$2:$A$34,0),1),"")</f>
        <v>38</v>
      </c>
      <c r="G9">
        <f>IFERROR(INDEX(body!$B$2:$B$34,MATCH(INDEX(souhrn!$C$2:$C$1899,MATCH(CONCATENATE("5#",$B9),souhrn!$E$2:$E$1899,0),1),body!$A$2:$A$34,0),1),"")</f>
        <v>30</v>
      </c>
      <c r="H9">
        <f>IFERROR(INDEX(body!$B$2:$B$34,MATCH(INDEX(souhrn!$C$2:$C$1899,MATCH(CONCATENATE("6#",$B9),souhrn!$E$2:$E$1899,0),1),body!$A$2:$A$34,0),1),"")</f>
        <v>18</v>
      </c>
      <c r="I9">
        <f>IFERROR(INDEX(body!$B$2:$B$34,MATCH(INDEX(souhrn!$C$2:$C$1899,MATCH(CONCATENATE("7#",$B9),souhrn!$E$2:$E$1899,0),1),body!$A$2:$A$34,0),1),"")</f>
        <v>34</v>
      </c>
      <c r="J9">
        <f>IFERROR(INDEX(body!$B$2:$B$34,MATCH(INDEX(souhrn!$C$2:$C$1899,MATCH(CONCATENATE("8#",$B9),souhrn!$E$2:$E$1899,0),1),body!$A$2:$A$34,0),1),"")</f>
        <v>30</v>
      </c>
      <c r="K9" t="str">
        <f>IFERROR(INDEX(body!$F$2:$F$34,MATCH(INDEX(souhrn!$C$2:$C$1899,MATCH(CONCATENATE("19#",$B9),souhrn!$E$2:$E$1899,0),1),body!$A$2:$A$34,0),1),"")</f>
        <v/>
      </c>
      <c r="L9" t="str">
        <f>IFERROR(INDEX(body!$F$2:$F$34,MATCH(INDEX(souhrn!$C$2:$C$1899,MATCH(CONCATENATE("20#",$B9),souhrn!$E$2:$E$1899,0),1),body!$A$2:$A$34,0),1),"")</f>
        <v/>
      </c>
      <c r="M9" t="str">
        <f>IFERROR(INDEX(body!$F$2:$F$34,MATCH(INDEX(souhrn!$C$2:$C$1899,MATCH(CONCATENATE("21#",$B9),souhrn!$E$2:$E$1899,0),1),body!$A$2:$A$34,0),1),"")</f>
        <v/>
      </c>
      <c r="N9" t="str">
        <f>IFERROR(INDEX(body!$F$2:$F$34,MATCH(INDEX(souhrn!$C$2:$C$1899,MATCH(CONCATENATE("22#",$B9),souhrn!$E$2:$E$1899,0),1),body!$A$2:$A$34,0),1),"")</f>
        <v/>
      </c>
      <c r="O9" t="str">
        <f>IFERROR(INDEX(body!$F$2:$F$34,MATCH(INDEX(souhrn!$C$2:$C$1899,MATCH(CONCATENATE("23#",$B9),souhrn!$E$2:$E$1899,0),1),body!$A$2:$A$34,0),1),"")</f>
        <v/>
      </c>
      <c r="P9" t="str">
        <f>IFERROR(INDEX(body!$F$2:$F$34,MATCH(INDEX(souhrn!$C$2:$C$1899,MATCH(CONCATENATE("24#",$B9),souhrn!$E$2:$E$1899,0),1),body!$A$2:$A$34,0),1),"")</f>
        <v/>
      </c>
      <c r="Q9">
        <f>IFERROR(INDEX(body!$D$2:$D$34,MATCH(INDEX(souhrn!$C$2:$C$1899,MATCH(CONCATENATE("9#",$B9),souhrn!$E$2:$E$1899,0),1),body!$A$2:$A$34,0),1),"")</f>
        <v>40</v>
      </c>
      <c r="R9">
        <f>IFERROR(INDEX(body!$D$2:$D$34,MATCH(INDEX(souhrn!$C$2:$C$1899,MATCH(CONCATENATE("10#",$B9),souhrn!$E$2:$E$1899,0),1),body!$A$2:$A$34,0),1),"")</f>
        <v>40</v>
      </c>
      <c r="S9">
        <f>IFERROR(INDEX(body!$C$2:$C$34,MATCH(INDEX(souhrn!$C$2:$C$1899,MATCH(CONCATENATE("11#",$B9),souhrn!$E$2:$E$1899,0),1),body!$A$2:$A$34,0),1),"")</f>
        <v>30</v>
      </c>
      <c r="T9">
        <f>IFERROR(INDEX(body!$C$2:$C$34,MATCH(INDEX(souhrn!$C$2:$C$1899,MATCH(CONCATENATE("12#",$B9),souhrn!$E$2:$E$1899,0),1),body!$A$2:$A$34,0),1),"")</f>
        <v>16</v>
      </c>
      <c r="U9">
        <f>IFERROR(INDEX(body!$C$2:$C$34,MATCH(INDEX(souhrn!$C$2:$C$1899,MATCH(CONCATENATE("13#",$B9),souhrn!$E$2:$E$1899,0),1),body!$A$2:$A$34,0),1),"")</f>
        <v>14</v>
      </c>
      <c r="V9">
        <f>IFERROR(INDEX(body!$C$2:$C$34,MATCH(INDEX(souhrn!$C$2:$C$1899,MATCH(CONCATENATE("14#",$B9),souhrn!$E$2:$E$1899,0),1),body!$A$2:$A$34,0),1),"")</f>
        <v>32</v>
      </c>
      <c r="W9" t="str">
        <f>IFERROR(INDEX(body!$E$2:$E$34,MATCH(INDEX(souhrn!$C$2:$C$1899,MATCH(CONCATENATE("15#",$B9),souhrn!$E$2:$E$1899,0),1),body!$A$2:$A$34,0),1),"")</f>
        <v/>
      </c>
      <c r="X9" t="str">
        <f>IFERROR(INDEX(body!$E$2:$E$34,MATCH(INDEX(souhrn!$C$2:$C$1899,MATCH(CONCATENATE("16#",$B9),souhrn!$E$2:$E$1899,0),1),body!$A$2:$A$34,0),1),"")</f>
        <v/>
      </c>
      <c r="Y9" t="str">
        <f>IFERROR(INDEX(body!$E$2:$E$34,MATCH(INDEX(souhrn!$C$2:$C$1899,MATCH(CONCATENATE("17#",$B9),souhrn!$E$2:$E$1899,0),1),body!$A$2:$A$34,0),1),"")</f>
        <v/>
      </c>
      <c r="Z9" t="str">
        <f>IFERROR(INDEX(body!$E$2:$E$34,MATCH(INDEX(souhrn!$C$2:$C$1899,MATCH(CONCATENATE("18#",$B9),souhrn!$E$2:$E$1899,0),1),body!$A$2:$A$34,0),1),"")</f>
        <v/>
      </c>
      <c r="AA9">
        <f>INDEX(zavody!B:B,MATCH(B9,zavody!A:A,0))</f>
        <v>14</v>
      </c>
      <c r="AB9">
        <f t="shared" si="0"/>
        <v>404</v>
      </c>
      <c r="AC9">
        <f t="shared" si="1"/>
        <v>342</v>
      </c>
      <c r="AD9">
        <v>5</v>
      </c>
      <c r="AE9">
        <f t="shared" si="2"/>
        <v>376</v>
      </c>
      <c r="AF9">
        <v>123</v>
      </c>
    </row>
    <row r="10" spans="1:32" x14ac:dyDescent="0.45">
      <c r="A10">
        <v>5382</v>
      </c>
      <c r="B10" t="s">
        <v>136</v>
      </c>
      <c r="C10">
        <f>IFERROR(INDEX(body!$B$2:$B$34,MATCH(INDEX(souhrn!$C$2:$C$1899,MATCH(CONCATENATE("1#",$B10),souhrn!$E$2:$E$1899,0),1),body!$A$2:$A$34,0),1),"")</f>
        <v>28</v>
      </c>
      <c r="D10">
        <f>IFERROR(INDEX(body!$B$2:$B$34,MATCH(INDEX(souhrn!$C$2:$C$1899,MATCH(CONCATENATE("2#",$B10),souhrn!$E$2:$E$1899,0),1),body!$A$2:$A$34,0),1),"")</f>
        <v>38</v>
      </c>
      <c r="E10">
        <f>IFERROR(INDEX(body!$B$2:$B$34,MATCH(INDEX(souhrn!$C$2:$C$1899,MATCH(CONCATENATE("3#",$B10),souhrn!$E$2:$E$1899,0),1),body!$A$2:$A$34,0),1),"")</f>
        <v>32</v>
      </c>
      <c r="F10">
        <f>IFERROR(INDEX(body!$B$2:$B$34,MATCH(INDEX(souhrn!$C$2:$C$1899,MATCH(CONCATENATE("4#",$B10),souhrn!$E$2:$E$1899,0),1),body!$A$2:$A$34,0),1),"")</f>
        <v>38</v>
      </c>
      <c r="G10">
        <f>IFERROR(INDEX(body!$B$2:$B$34,MATCH(INDEX(souhrn!$C$2:$C$1899,MATCH(CONCATENATE("5#",$B10),souhrn!$E$2:$E$1899,0),1),body!$A$2:$A$34,0),1),"")</f>
        <v>28</v>
      </c>
      <c r="H10">
        <f>IFERROR(INDEX(body!$B$2:$B$34,MATCH(INDEX(souhrn!$C$2:$C$1899,MATCH(CONCATENATE("6#",$B10),souhrn!$E$2:$E$1899,0),1),body!$A$2:$A$34,0),1),"")</f>
        <v>30</v>
      </c>
      <c r="I10">
        <f>IFERROR(INDEX(body!$B$2:$B$34,MATCH(INDEX(souhrn!$C$2:$C$1899,MATCH(CONCATENATE("7#",$B10),souhrn!$E$2:$E$1899,0),1),body!$A$2:$A$34,0),1),"")</f>
        <v>30</v>
      </c>
      <c r="J10">
        <f>IFERROR(INDEX(body!$B$2:$B$34,MATCH(INDEX(souhrn!$C$2:$C$1899,MATCH(CONCATENATE("8#",$B10),souhrn!$E$2:$E$1899,0),1),body!$A$2:$A$34,0),1),"")</f>
        <v>20</v>
      </c>
      <c r="K10" t="str">
        <f>IFERROR(INDEX(body!$F$2:$F$34,MATCH(INDEX(souhrn!$C$2:$C$1899,MATCH(CONCATENATE("19#",$B10),souhrn!$E$2:$E$1899,0),1),body!$A$2:$A$34,0),1),"")</f>
        <v/>
      </c>
      <c r="L10" t="str">
        <f>IFERROR(INDEX(body!$F$2:$F$34,MATCH(INDEX(souhrn!$C$2:$C$1899,MATCH(CONCATENATE("20#",$B10),souhrn!$E$2:$E$1899,0),1),body!$A$2:$A$34,0),1),"")</f>
        <v/>
      </c>
      <c r="M10" t="str">
        <f>IFERROR(INDEX(body!$F$2:$F$34,MATCH(INDEX(souhrn!$C$2:$C$1899,MATCH(CONCATENATE("21#",$B10),souhrn!$E$2:$E$1899,0),1),body!$A$2:$A$34,0),1),"")</f>
        <v/>
      </c>
      <c r="N10" t="str">
        <f>IFERROR(INDEX(body!$F$2:$F$34,MATCH(INDEX(souhrn!$C$2:$C$1899,MATCH(CONCATENATE("22#",$B10),souhrn!$E$2:$E$1899,0),1),body!$A$2:$A$34,0),1),"")</f>
        <v/>
      </c>
      <c r="O10" t="str">
        <f>IFERROR(INDEX(body!$F$2:$F$34,MATCH(INDEX(souhrn!$C$2:$C$1899,MATCH(CONCATENATE("23#",$B10),souhrn!$E$2:$E$1899,0),1),body!$A$2:$A$34,0),1),"")</f>
        <v/>
      </c>
      <c r="P10" t="str">
        <f>IFERROR(INDEX(body!$F$2:$F$34,MATCH(INDEX(souhrn!$C$2:$C$1899,MATCH(CONCATENATE("24#",$B10),souhrn!$E$2:$E$1899,0),1),body!$A$2:$A$34,0),1),"")</f>
        <v/>
      </c>
      <c r="Q10">
        <f>IFERROR(INDEX(body!$D$2:$D$34,MATCH(INDEX(souhrn!$C$2:$C$1899,MATCH(CONCATENATE("9#",$B10),souhrn!$E$2:$E$1899,0),1),body!$A$2:$A$34,0),1),"")</f>
        <v>36</v>
      </c>
      <c r="R10">
        <f>IFERROR(INDEX(body!$D$2:$D$34,MATCH(INDEX(souhrn!$C$2:$C$1899,MATCH(CONCATENATE("10#",$B10),souhrn!$E$2:$E$1899,0),1),body!$A$2:$A$34,0),1),"")</f>
        <v>36</v>
      </c>
      <c r="S10">
        <f>IFERROR(INDEX(body!$C$2:$C$34,MATCH(INDEX(souhrn!$C$2:$C$1899,MATCH(CONCATENATE("11#",$B10),souhrn!$E$2:$E$1899,0),1),body!$A$2:$A$34,0),1),"")</f>
        <v>22</v>
      </c>
      <c r="T10">
        <f>IFERROR(INDEX(body!$C$2:$C$34,MATCH(INDEX(souhrn!$C$2:$C$1899,MATCH(CONCATENATE("12#",$B10),souhrn!$E$2:$E$1899,0),1),body!$A$2:$A$34,0),1),"")</f>
        <v>22</v>
      </c>
      <c r="U10">
        <f>IFERROR(INDEX(body!$C$2:$C$34,MATCH(INDEX(souhrn!$C$2:$C$1899,MATCH(CONCATENATE("13#",$B10),souhrn!$E$2:$E$1899,0),1),body!$A$2:$A$34,0),1),"")</f>
        <v>34</v>
      </c>
      <c r="V10">
        <f>IFERROR(INDEX(body!$C$2:$C$34,MATCH(INDEX(souhrn!$C$2:$C$1899,MATCH(CONCATENATE("14#",$B10),souhrn!$E$2:$E$1899,0),1),body!$A$2:$A$34,0),1),"")</f>
        <v>30</v>
      </c>
      <c r="W10" t="str">
        <f>IFERROR(INDEX(body!$E$2:$E$34,MATCH(INDEX(souhrn!$C$2:$C$1899,MATCH(CONCATENATE("15#",$B10),souhrn!$E$2:$E$1899,0),1),body!$A$2:$A$34,0),1),"")</f>
        <v/>
      </c>
      <c r="X10" t="str">
        <f>IFERROR(INDEX(body!$E$2:$E$34,MATCH(INDEX(souhrn!$C$2:$C$1899,MATCH(CONCATENATE("16#",$B10),souhrn!$E$2:$E$1899,0),1),body!$A$2:$A$34,0),1),"")</f>
        <v/>
      </c>
      <c r="Y10" t="str">
        <f>IFERROR(INDEX(body!$E$2:$E$34,MATCH(INDEX(souhrn!$C$2:$C$1899,MATCH(CONCATENATE("17#",$B10),souhrn!$E$2:$E$1899,0),1),body!$A$2:$A$34,0),1),"")</f>
        <v/>
      </c>
      <c r="Z10" t="str">
        <f>IFERROR(INDEX(body!$E$2:$E$34,MATCH(INDEX(souhrn!$C$2:$C$1899,MATCH(CONCATENATE("18#",$B10),souhrn!$E$2:$E$1899,0),1),body!$A$2:$A$34,0),1),"")</f>
        <v/>
      </c>
      <c r="AA10">
        <f>INDEX(zavody!B:B,MATCH(B10,zavody!A:A,0))</f>
        <v>14</v>
      </c>
      <c r="AB10">
        <f t="shared" si="0"/>
        <v>424</v>
      </c>
      <c r="AC10">
        <f t="shared" si="1"/>
        <v>332</v>
      </c>
      <c r="AD10">
        <v>6</v>
      </c>
      <c r="AE10">
        <f t="shared" si="2"/>
        <v>382</v>
      </c>
      <c r="AF10">
        <v>151</v>
      </c>
    </row>
    <row r="11" spans="1:32" x14ac:dyDescent="0.45">
      <c r="A11">
        <v>3042</v>
      </c>
      <c r="B11" t="s">
        <v>38</v>
      </c>
      <c r="C11">
        <f>IFERROR(INDEX(body!$B$2:$B$34,MATCH(INDEX(souhrn!$C$2:$C$1899,MATCH(CONCATENATE("1#",$B11),souhrn!$E$2:$E$1899,0),1),body!$A$2:$A$34,0),1),"")</f>
        <v>18</v>
      </c>
      <c r="D11">
        <f>IFERROR(INDEX(body!$B$2:$B$34,MATCH(INDEX(souhrn!$C$2:$C$1899,MATCH(CONCATENATE("2#",$B11),souhrn!$E$2:$E$1899,0),1),body!$A$2:$A$34,0),1),"")</f>
        <v>18</v>
      </c>
      <c r="E11">
        <f>IFERROR(INDEX(body!$B$2:$B$34,MATCH(INDEX(souhrn!$C$2:$C$1899,MATCH(CONCATENATE("3#",$B11),souhrn!$E$2:$E$1899,0),1),body!$A$2:$A$34,0),1),"")</f>
        <v>30</v>
      </c>
      <c r="F11">
        <f>IFERROR(INDEX(body!$B$2:$B$34,MATCH(INDEX(souhrn!$C$2:$C$1899,MATCH(CONCATENATE("4#",$B11),souhrn!$E$2:$E$1899,0),1),body!$A$2:$A$34,0),1),"")</f>
        <v>32</v>
      </c>
      <c r="G11">
        <f>IFERROR(INDEX(body!$B$2:$B$34,MATCH(INDEX(souhrn!$C$2:$C$1899,MATCH(CONCATENATE("5#",$B11),souhrn!$E$2:$E$1899,0),1),body!$A$2:$A$34,0),1),"")</f>
        <v>20</v>
      </c>
      <c r="H11">
        <f>IFERROR(INDEX(body!$B$2:$B$34,MATCH(INDEX(souhrn!$C$2:$C$1899,MATCH(CONCATENATE("6#",$B11),souhrn!$E$2:$E$1899,0),1),body!$A$2:$A$34,0),1),"")</f>
        <v>26</v>
      </c>
      <c r="I11">
        <f>IFERROR(INDEX(body!$B$2:$B$34,MATCH(INDEX(souhrn!$C$2:$C$1899,MATCH(CONCATENATE("7#",$B11),souhrn!$E$2:$E$1899,0),1),body!$A$2:$A$34,0),1),"")</f>
        <v>38</v>
      </c>
      <c r="J11">
        <f>IFERROR(INDEX(body!$B$2:$B$34,MATCH(INDEX(souhrn!$C$2:$C$1899,MATCH(CONCATENATE("8#",$B11),souhrn!$E$2:$E$1899,0),1),body!$A$2:$A$34,0),1),"")</f>
        <v>32</v>
      </c>
      <c r="K11" t="str">
        <f>IFERROR(INDEX(body!$F$2:$F$34,MATCH(INDEX(souhrn!$C$2:$C$1899,MATCH(CONCATENATE("19#",$B11),souhrn!$E$2:$E$1899,0),1),body!$A$2:$A$34,0),1),"")</f>
        <v/>
      </c>
      <c r="L11" t="str">
        <f>IFERROR(INDEX(body!$F$2:$F$34,MATCH(INDEX(souhrn!$C$2:$C$1899,MATCH(CONCATENATE("20#",$B11),souhrn!$E$2:$E$1899,0),1),body!$A$2:$A$34,0),1),"")</f>
        <v/>
      </c>
      <c r="M11" t="str">
        <f>IFERROR(INDEX(body!$F$2:$F$34,MATCH(INDEX(souhrn!$C$2:$C$1899,MATCH(CONCATENATE("21#",$B11),souhrn!$E$2:$E$1899,0),1),body!$A$2:$A$34,0),1),"")</f>
        <v/>
      </c>
      <c r="N11" t="str">
        <f>IFERROR(INDEX(body!$F$2:$F$34,MATCH(INDEX(souhrn!$C$2:$C$1899,MATCH(CONCATENATE("22#",$B11),souhrn!$E$2:$E$1899,0),1),body!$A$2:$A$34,0),1),"")</f>
        <v/>
      </c>
      <c r="O11" t="str">
        <f>IFERROR(INDEX(body!$F$2:$F$34,MATCH(INDEX(souhrn!$C$2:$C$1899,MATCH(CONCATENATE("23#",$B11),souhrn!$E$2:$E$1899,0),1),body!$A$2:$A$34,0),1),"")</f>
        <v/>
      </c>
      <c r="P11" t="str">
        <f>IFERROR(INDEX(body!$F$2:$F$34,MATCH(INDEX(souhrn!$C$2:$C$1899,MATCH(CONCATENATE("24#",$B11),souhrn!$E$2:$E$1899,0),1),body!$A$2:$A$34,0),1),"")</f>
        <v/>
      </c>
      <c r="Q11">
        <f>IFERROR(INDEX(body!$D$2:$D$34,MATCH(INDEX(souhrn!$C$2:$C$1899,MATCH(CONCATENATE("9#",$B11),souhrn!$E$2:$E$1899,0),1),body!$A$2:$A$34,0),1),"")</f>
        <v>38</v>
      </c>
      <c r="R11">
        <f>IFERROR(INDEX(body!$D$2:$D$34,MATCH(INDEX(souhrn!$C$2:$C$1899,MATCH(CONCATENATE("10#",$B11),souhrn!$E$2:$E$1899,0),1),body!$A$2:$A$34,0),1),"")</f>
        <v>38</v>
      </c>
      <c r="S11">
        <f>IFERROR(INDEX(body!$C$2:$C$34,MATCH(INDEX(souhrn!$C$2:$C$1899,MATCH(CONCATENATE("11#",$B11),souhrn!$E$2:$E$1899,0),1),body!$A$2:$A$34,0),1),"")</f>
        <v>20</v>
      </c>
      <c r="T11">
        <f>IFERROR(INDEX(body!$C$2:$C$34,MATCH(INDEX(souhrn!$C$2:$C$1899,MATCH(CONCATENATE("12#",$B11),souhrn!$E$2:$E$1899,0),1),body!$A$2:$A$34,0),1),"")</f>
        <v>30</v>
      </c>
      <c r="U11">
        <f>IFERROR(INDEX(body!$C$2:$C$34,MATCH(INDEX(souhrn!$C$2:$C$1899,MATCH(CONCATENATE("13#",$B11),souhrn!$E$2:$E$1899,0),1),body!$A$2:$A$34,0),1),"")</f>
        <v>32</v>
      </c>
      <c r="V11">
        <f>IFERROR(INDEX(body!$C$2:$C$34,MATCH(INDEX(souhrn!$C$2:$C$1899,MATCH(CONCATENATE("14#",$B11),souhrn!$E$2:$E$1899,0),1),body!$A$2:$A$34,0),1),"")</f>
        <v>32</v>
      </c>
      <c r="W11" t="str">
        <f>IFERROR(INDEX(body!$E$2:$E$34,MATCH(INDEX(souhrn!$C$2:$C$1899,MATCH(CONCATENATE("15#",$B11),souhrn!$E$2:$E$1899,0),1),body!$A$2:$A$34,0),1),"")</f>
        <v/>
      </c>
      <c r="X11" t="str">
        <f>IFERROR(INDEX(body!$E$2:$E$34,MATCH(INDEX(souhrn!$C$2:$C$1899,MATCH(CONCATENATE("16#",$B11),souhrn!$E$2:$E$1899,0),1),body!$A$2:$A$34,0),1),"")</f>
        <v/>
      </c>
      <c r="Y11" t="str">
        <f>IFERROR(INDEX(body!$E$2:$E$34,MATCH(INDEX(souhrn!$C$2:$C$1899,MATCH(CONCATENATE("17#",$B11),souhrn!$E$2:$E$1899,0),1),body!$A$2:$A$34,0),1),"")</f>
        <v/>
      </c>
      <c r="Z11" t="str">
        <f>IFERROR(INDEX(body!$E$2:$E$34,MATCH(INDEX(souhrn!$C$2:$C$1899,MATCH(CONCATENATE("18#",$B11),souhrn!$E$2:$E$1899,0),1),body!$A$2:$A$34,0),1),"")</f>
        <v/>
      </c>
      <c r="AA11">
        <f>INDEX(zavody!B:B,MATCH(B11,zavody!A:A,0))</f>
        <v>14</v>
      </c>
      <c r="AB11">
        <f t="shared" si="0"/>
        <v>404</v>
      </c>
      <c r="AC11">
        <f t="shared" si="1"/>
        <v>328</v>
      </c>
      <c r="AD11">
        <v>7</v>
      </c>
      <c r="AE11">
        <f t="shared" si="2"/>
        <v>368</v>
      </c>
      <c r="AF11">
        <v>62</v>
      </c>
    </row>
    <row r="12" spans="1:32" x14ac:dyDescent="0.45">
      <c r="A12">
        <v>3677</v>
      </c>
      <c r="B12" t="s">
        <v>41</v>
      </c>
      <c r="C12">
        <f>IFERROR(INDEX(body!$B$2:$B$34,MATCH(INDEX(souhrn!$C$2:$C$1899,MATCH(CONCATENATE("1#",$B12),souhrn!$E$2:$E$1899,0),1),body!$A$2:$A$34,0),1),"")</f>
        <v>14</v>
      </c>
      <c r="D12">
        <f>IFERROR(INDEX(body!$B$2:$B$34,MATCH(INDEX(souhrn!$C$2:$C$1899,MATCH(CONCATENATE("2#",$B12),souhrn!$E$2:$E$1899,0),1),body!$A$2:$A$34,0),1),"")</f>
        <v>24</v>
      </c>
      <c r="E12">
        <f>IFERROR(INDEX(body!$B$2:$B$34,MATCH(INDEX(souhrn!$C$2:$C$1899,MATCH(CONCATENATE("3#",$B12),souhrn!$E$2:$E$1899,0),1),body!$A$2:$A$34,0),1),"")</f>
        <v>36</v>
      </c>
      <c r="F12">
        <f>IFERROR(INDEX(body!$B$2:$B$34,MATCH(INDEX(souhrn!$C$2:$C$1899,MATCH(CONCATENATE("4#",$B12),souhrn!$E$2:$E$1899,0),1),body!$A$2:$A$34,0),1),"")</f>
        <v>24</v>
      </c>
      <c r="G12">
        <f>IFERROR(INDEX(body!$B$2:$B$34,MATCH(INDEX(souhrn!$C$2:$C$1899,MATCH(CONCATENATE("5#",$B12),souhrn!$E$2:$E$1899,0),1),body!$A$2:$A$34,0),1),"")</f>
        <v>32</v>
      </c>
      <c r="H12">
        <f>IFERROR(INDEX(body!$B$2:$B$34,MATCH(INDEX(souhrn!$C$2:$C$1899,MATCH(CONCATENATE("6#",$B12),souhrn!$E$2:$E$1899,0),1),body!$A$2:$A$34,0),1),"")</f>
        <v>34</v>
      </c>
      <c r="I12">
        <f>IFERROR(INDEX(body!$B$2:$B$34,MATCH(INDEX(souhrn!$C$2:$C$1899,MATCH(CONCATENATE("7#",$B12),souhrn!$E$2:$E$1899,0),1),body!$A$2:$A$34,0),1),"")</f>
        <v>34</v>
      </c>
      <c r="J12">
        <f>IFERROR(INDEX(body!$B$2:$B$34,MATCH(INDEX(souhrn!$C$2:$C$1899,MATCH(CONCATENATE("8#",$B12),souhrn!$E$2:$E$1899,0),1),body!$A$2:$A$34,0),1),"")</f>
        <v>34</v>
      </c>
      <c r="K12" t="str">
        <f>IFERROR(INDEX(body!$F$2:$F$34,MATCH(INDEX(souhrn!$C$2:$C$1899,MATCH(CONCATENATE("19#",$B12),souhrn!$E$2:$E$1899,0),1),body!$A$2:$A$34,0),1),"")</f>
        <v/>
      </c>
      <c r="L12" t="str">
        <f>IFERROR(INDEX(body!$F$2:$F$34,MATCH(INDEX(souhrn!$C$2:$C$1899,MATCH(CONCATENATE("20#",$B12),souhrn!$E$2:$E$1899,0),1),body!$A$2:$A$34,0),1),"")</f>
        <v/>
      </c>
      <c r="M12" t="str">
        <f>IFERROR(INDEX(body!$F$2:$F$34,MATCH(INDEX(souhrn!$C$2:$C$1899,MATCH(CONCATENATE("21#",$B12),souhrn!$E$2:$E$1899,0),1),body!$A$2:$A$34,0),1),"")</f>
        <v/>
      </c>
      <c r="N12" t="str">
        <f>IFERROR(INDEX(body!$F$2:$F$34,MATCH(INDEX(souhrn!$C$2:$C$1899,MATCH(CONCATENATE("22#",$B12),souhrn!$E$2:$E$1899,0),1),body!$A$2:$A$34,0),1),"")</f>
        <v/>
      </c>
      <c r="O12" t="str">
        <f>IFERROR(INDEX(body!$F$2:$F$34,MATCH(INDEX(souhrn!$C$2:$C$1899,MATCH(CONCATENATE("23#",$B12),souhrn!$E$2:$E$1899,0),1),body!$A$2:$A$34,0),1),"")</f>
        <v/>
      </c>
      <c r="P12" t="str">
        <f>IFERROR(INDEX(body!$F$2:$F$34,MATCH(INDEX(souhrn!$C$2:$C$1899,MATCH(CONCATENATE("24#",$B12),souhrn!$E$2:$E$1899,0),1),body!$A$2:$A$34,0),1),"")</f>
        <v/>
      </c>
      <c r="Q12">
        <f>IFERROR(INDEX(body!$D$2:$D$34,MATCH(INDEX(souhrn!$C$2:$C$1899,MATCH(CONCATENATE("9#",$B12),souhrn!$E$2:$E$1899,0),1),body!$A$2:$A$34,0),1),"")</f>
        <v>40</v>
      </c>
      <c r="R12">
        <f>IFERROR(INDEX(body!$D$2:$D$34,MATCH(INDEX(souhrn!$C$2:$C$1899,MATCH(CONCATENATE("10#",$B12),souhrn!$E$2:$E$1899,0),1),body!$A$2:$A$34,0),1),"")</f>
        <v>20</v>
      </c>
      <c r="S12">
        <f>IFERROR(INDEX(body!$C$2:$C$34,MATCH(INDEX(souhrn!$C$2:$C$1899,MATCH(CONCATENATE("11#",$B12),souhrn!$E$2:$E$1899,0),1),body!$A$2:$A$34,0),1),"")</f>
        <v>26</v>
      </c>
      <c r="T12">
        <f>IFERROR(INDEX(body!$C$2:$C$34,MATCH(INDEX(souhrn!$C$2:$C$1899,MATCH(CONCATENATE("12#",$B12),souhrn!$E$2:$E$1899,0),1),body!$A$2:$A$34,0),1),"")</f>
        <v>24</v>
      </c>
      <c r="U12">
        <f>IFERROR(INDEX(body!$C$2:$C$34,MATCH(INDEX(souhrn!$C$2:$C$1899,MATCH(CONCATENATE("13#",$B12),souhrn!$E$2:$E$1899,0),1),body!$A$2:$A$34,0),1),"")</f>
        <v>32</v>
      </c>
      <c r="V12">
        <f>IFERROR(INDEX(body!$C$2:$C$34,MATCH(INDEX(souhrn!$C$2:$C$1899,MATCH(CONCATENATE("14#",$B12),souhrn!$E$2:$E$1899,0),1),body!$A$2:$A$34,0),1),"")</f>
        <v>36</v>
      </c>
      <c r="W12" t="str">
        <f>IFERROR(INDEX(body!$E$2:$E$34,MATCH(INDEX(souhrn!$C$2:$C$1899,MATCH(CONCATENATE("15#",$B12),souhrn!$E$2:$E$1899,0),1),body!$A$2:$A$34,0),1),"")</f>
        <v/>
      </c>
      <c r="X12" t="str">
        <f>IFERROR(INDEX(body!$E$2:$E$34,MATCH(INDEX(souhrn!$C$2:$C$1899,MATCH(CONCATENATE("16#",$B12),souhrn!$E$2:$E$1899,0),1),body!$A$2:$A$34,0),1),"")</f>
        <v/>
      </c>
      <c r="Y12" t="str">
        <f>IFERROR(INDEX(body!$E$2:$E$34,MATCH(INDEX(souhrn!$C$2:$C$1899,MATCH(CONCATENATE("17#",$B12),souhrn!$E$2:$E$1899,0),1),body!$A$2:$A$34,0),1),"")</f>
        <v/>
      </c>
      <c r="Z12" t="str">
        <f>IFERROR(INDEX(body!$E$2:$E$34,MATCH(INDEX(souhrn!$C$2:$C$1899,MATCH(CONCATENATE("18#",$B12),souhrn!$E$2:$E$1899,0),1),body!$A$2:$A$34,0),1),"")</f>
        <v/>
      </c>
      <c r="AA12">
        <f>INDEX(zavody!B:B,MATCH(B12,zavody!A:A,0))</f>
        <v>14</v>
      </c>
      <c r="AB12">
        <f t="shared" si="0"/>
        <v>410</v>
      </c>
      <c r="AC12">
        <f t="shared" si="1"/>
        <v>328</v>
      </c>
      <c r="AD12">
        <v>8</v>
      </c>
      <c r="AE12">
        <f t="shared" si="2"/>
        <v>376</v>
      </c>
      <c r="AF12">
        <v>90</v>
      </c>
    </row>
    <row r="13" spans="1:32" x14ac:dyDescent="0.45">
      <c r="A13">
        <v>4073</v>
      </c>
      <c r="B13" t="s">
        <v>12</v>
      </c>
      <c r="C13">
        <f>IFERROR(INDEX(body!$B$2:$B$34,MATCH(INDEX(souhrn!$C$2:$C$1899,MATCH(CONCATENATE("1#",$B13),souhrn!$E$2:$E$1899,0),1),body!$A$2:$A$34,0),1),"")</f>
        <v>34</v>
      </c>
      <c r="D13">
        <f>IFERROR(INDEX(body!$B$2:$B$34,MATCH(INDEX(souhrn!$C$2:$C$1899,MATCH(CONCATENATE("2#",$B13),souhrn!$E$2:$E$1899,0),1),body!$A$2:$A$34,0),1),"")</f>
        <v>16</v>
      </c>
      <c r="E13">
        <f>IFERROR(INDEX(body!$B$2:$B$34,MATCH(INDEX(souhrn!$C$2:$C$1899,MATCH(CONCATENATE("3#",$B13),souhrn!$E$2:$E$1899,0),1),body!$A$2:$A$34,0),1),"")</f>
        <v>20</v>
      </c>
      <c r="F13">
        <f>IFERROR(INDEX(body!$B$2:$B$34,MATCH(INDEX(souhrn!$C$2:$C$1899,MATCH(CONCATENATE("4#",$B13),souhrn!$E$2:$E$1899,0),1),body!$A$2:$A$34,0),1),"")</f>
        <v>16</v>
      </c>
      <c r="G13">
        <f>IFERROR(INDEX(body!$B$2:$B$34,MATCH(INDEX(souhrn!$C$2:$C$1899,MATCH(CONCATENATE("5#",$B13),souhrn!$E$2:$E$1899,0),1),body!$A$2:$A$34,0),1),"")</f>
        <v>38</v>
      </c>
      <c r="H13">
        <f>IFERROR(INDEX(body!$B$2:$B$34,MATCH(INDEX(souhrn!$C$2:$C$1899,MATCH(CONCATENATE("6#",$B13),souhrn!$E$2:$E$1899,0),1),body!$A$2:$A$34,0),1),"")</f>
        <v>38</v>
      </c>
      <c r="I13">
        <f>IFERROR(INDEX(body!$B$2:$B$34,MATCH(INDEX(souhrn!$C$2:$C$1899,MATCH(CONCATENATE("7#",$B13),souhrn!$E$2:$E$1899,0),1),body!$A$2:$A$34,0),1),"")</f>
        <v>18</v>
      </c>
      <c r="J13">
        <f>IFERROR(INDEX(body!$B$2:$B$34,MATCH(INDEX(souhrn!$C$2:$C$1899,MATCH(CONCATENATE("8#",$B13),souhrn!$E$2:$E$1899,0),1),body!$A$2:$A$34,0),1),"")</f>
        <v>32</v>
      </c>
      <c r="K13" t="str">
        <f>IFERROR(INDEX(body!$F$2:$F$34,MATCH(INDEX(souhrn!$C$2:$C$1899,MATCH(CONCATENATE("19#",$B13),souhrn!$E$2:$E$1899,0),1),body!$A$2:$A$34,0),1),"")</f>
        <v/>
      </c>
      <c r="L13" t="str">
        <f>IFERROR(INDEX(body!$F$2:$F$34,MATCH(INDEX(souhrn!$C$2:$C$1899,MATCH(CONCATENATE("20#",$B13),souhrn!$E$2:$E$1899,0),1),body!$A$2:$A$34,0),1),"")</f>
        <v/>
      </c>
      <c r="M13" t="str">
        <f>IFERROR(INDEX(body!$F$2:$F$34,MATCH(INDEX(souhrn!$C$2:$C$1899,MATCH(CONCATENATE("21#",$B13),souhrn!$E$2:$E$1899,0),1),body!$A$2:$A$34,0),1),"")</f>
        <v/>
      </c>
      <c r="N13" t="str">
        <f>IFERROR(INDEX(body!$F$2:$F$34,MATCH(INDEX(souhrn!$C$2:$C$1899,MATCH(CONCATENATE("22#",$B13),souhrn!$E$2:$E$1899,0),1),body!$A$2:$A$34,0),1),"")</f>
        <v/>
      </c>
      <c r="O13" t="str">
        <f>IFERROR(INDEX(body!$F$2:$F$34,MATCH(INDEX(souhrn!$C$2:$C$1899,MATCH(CONCATENATE("23#",$B13),souhrn!$E$2:$E$1899,0),1),body!$A$2:$A$34,0),1),"")</f>
        <v/>
      </c>
      <c r="P13" t="str">
        <f>IFERROR(INDEX(body!$F$2:$F$34,MATCH(INDEX(souhrn!$C$2:$C$1899,MATCH(CONCATENATE("24#",$B13),souhrn!$E$2:$E$1899,0),1),body!$A$2:$A$34,0),1),"")</f>
        <v/>
      </c>
      <c r="Q13">
        <f>IFERROR(INDEX(body!$D$2:$D$34,MATCH(INDEX(souhrn!$C$2:$C$1899,MATCH(CONCATENATE("9#",$B13),souhrn!$E$2:$E$1899,0),1),body!$A$2:$A$34,0),1),"")</f>
        <v>40</v>
      </c>
      <c r="R13">
        <f>IFERROR(INDEX(body!$D$2:$D$34,MATCH(INDEX(souhrn!$C$2:$C$1899,MATCH(CONCATENATE("10#",$B13),souhrn!$E$2:$E$1899,0),1),body!$A$2:$A$34,0),1),"")</f>
        <v>40</v>
      </c>
      <c r="S13">
        <f>IFERROR(INDEX(body!$C$2:$C$34,MATCH(INDEX(souhrn!$C$2:$C$1899,MATCH(CONCATENATE("11#",$B13),souhrn!$E$2:$E$1899,0),1),body!$A$2:$A$34,0),1),"")</f>
        <v>34</v>
      </c>
      <c r="T13">
        <f>IFERROR(INDEX(body!$C$2:$C$34,MATCH(INDEX(souhrn!$C$2:$C$1899,MATCH(CONCATENATE("12#",$B13),souhrn!$E$2:$E$1899,0),1),body!$A$2:$A$34,0),1),"")</f>
        <v>30</v>
      </c>
      <c r="U13">
        <f>IFERROR(INDEX(body!$C$2:$C$34,MATCH(INDEX(souhrn!$C$2:$C$1899,MATCH(CONCATENATE("13#",$B13),souhrn!$E$2:$E$1899,0),1),body!$A$2:$A$34,0),1),"")</f>
        <v>12</v>
      </c>
      <c r="V13">
        <f>IFERROR(INDEX(body!$C$2:$C$34,MATCH(INDEX(souhrn!$C$2:$C$1899,MATCH(CONCATENATE("14#",$B13),souhrn!$E$2:$E$1899,0),1),body!$A$2:$A$34,0),1),"")</f>
        <v>12</v>
      </c>
      <c r="W13" t="str">
        <f>IFERROR(INDEX(body!$E$2:$E$34,MATCH(INDEX(souhrn!$C$2:$C$1899,MATCH(CONCATENATE("15#",$B13),souhrn!$E$2:$E$1899,0),1),body!$A$2:$A$34,0),1),"")</f>
        <v/>
      </c>
      <c r="X13" t="str">
        <f>IFERROR(INDEX(body!$E$2:$E$34,MATCH(INDEX(souhrn!$C$2:$C$1899,MATCH(CONCATENATE("16#",$B13),souhrn!$E$2:$E$1899,0),1),body!$A$2:$A$34,0),1),"")</f>
        <v/>
      </c>
      <c r="Y13" t="str">
        <f>IFERROR(INDEX(body!$E$2:$E$34,MATCH(INDEX(souhrn!$C$2:$C$1899,MATCH(CONCATENATE("17#",$B13),souhrn!$E$2:$E$1899,0),1),body!$A$2:$A$34,0),1),"")</f>
        <v/>
      </c>
      <c r="Z13" t="str">
        <f>IFERROR(INDEX(body!$E$2:$E$34,MATCH(INDEX(souhrn!$C$2:$C$1899,MATCH(CONCATENATE("18#",$B13),souhrn!$E$2:$E$1899,0),1),body!$A$2:$A$34,0),1),"")</f>
        <v/>
      </c>
      <c r="AA13">
        <f>INDEX(zavody!B:B,MATCH(B13,zavody!A:A,0))</f>
        <v>14</v>
      </c>
      <c r="AB13">
        <f t="shared" si="0"/>
        <v>380</v>
      </c>
      <c r="AC13">
        <f t="shared" si="1"/>
        <v>324</v>
      </c>
      <c r="AD13">
        <v>9</v>
      </c>
      <c r="AE13">
        <f t="shared" si="2"/>
        <v>356</v>
      </c>
      <c r="AF13">
        <v>113</v>
      </c>
    </row>
    <row r="14" spans="1:32" x14ac:dyDescent="0.45">
      <c r="A14">
        <v>4332</v>
      </c>
      <c r="B14" t="s">
        <v>151</v>
      </c>
      <c r="C14">
        <f>IFERROR(INDEX(body!$B$2:$B$34,MATCH(INDEX(souhrn!$C$2:$C$1899,MATCH(CONCATENATE("1#",$B14),souhrn!$E$2:$E$1899,0),1),body!$A$2:$A$34,0),1),"")</f>
        <v>36</v>
      </c>
      <c r="D14">
        <f>IFERROR(INDEX(body!$B$2:$B$34,MATCH(INDEX(souhrn!$C$2:$C$1899,MATCH(CONCATENATE("2#",$B14),souhrn!$E$2:$E$1899,0),1),body!$A$2:$A$34,0),1),"")</f>
        <v>26</v>
      </c>
      <c r="E14">
        <f>IFERROR(INDEX(body!$B$2:$B$34,MATCH(INDEX(souhrn!$C$2:$C$1899,MATCH(CONCATENATE("3#",$B14),souhrn!$E$2:$E$1899,0),1),body!$A$2:$A$34,0),1),"")</f>
        <v>36</v>
      </c>
      <c r="F14">
        <f>IFERROR(INDEX(body!$B$2:$B$34,MATCH(INDEX(souhrn!$C$2:$C$1899,MATCH(CONCATENATE("4#",$B14),souhrn!$E$2:$E$1899,0),1),body!$A$2:$A$34,0),1),"")</f>
        <v>36</v>
      </c>
      <c r="G14">
        <f>IFERROR(INDEX(body!$B$2:$B$34,MATCH(INDEX(souhrn!$C$2:$C$1899,MATCH(CONCATENATE("5#",$B14),souhrn!$E$2:$E$1899,0),1),body!$A$2:$A$34,0),1),"")</f>
        <v>36</v>
      </c>
      <c r="H14">
        <f>IFERROR(INDEX(body!$B$2:$B$34,MATCH(INDEX(souhrn!$C$2:$C$1899,MATCH(CONCATENATE("6#",$B14),souhrn!$E$2:$E$1899,0),1),body!$A$2:$A$34,0),1),"")</f>
        <v>32</v>
      </c>
      <c r="I14">
        <f>IFERROR(INDEX(body!$B$2:$B$34,MATCH(INDEX(souhrn!$C$2:$C$1899,MATCH(CONCATENATE("7#",$B14),souhrn!$E$2:$E$1899,0),1),body!$A$2:$A$34,0),1),"")</f>
        <v>24</v>
      </c>
      <c r="J14">
        <f>IFERROR(INDEX(body!$B$2:$B$34,MATCH(INDEX(souhrn!$C$2:$C$1899,MATCH(CONCATENATE("8#",$B14),souhrn!$E$2:$E$1899,0),1),body!$A$2:$A$34,0),1),"")</f>
        <v>18</v>
      </c>
      <c r="K14" t="str">
        <f>IFERROR(INDEX(body!$F$2:$F$34,MATCH(INDEX(souhrn!$C$2:$C$1899,MATCH(CONCATENATE("19#",$B14),souhrn!$E$2:$E$1899,0),1),body!$A$2:$A$34,0),1),"")</f>
        <v/>
      </c>
      <c r="L14" t="str">
        <f>IFERROR(INDEX(body!$F$2:$F$34,MATCH(INDEX(souhrn!$C$2:$C$1899,MATCH(CONCATENATE("20#",$B14),souhrn!$E$2:$E$1899,0),1),body!$A$2:$A$34,0),1),"")</f>
        <v/>
      </c>
      <c r="M14" t="str">
        <f>IFERROR(INDEX(body!$F$2:$F$34,MATCH(INDEX(souhrn!$C$2:$C$1899,MATCH(CONCATENATE("21#",$B14),souhrn!$E$2:$E$1899,0),1),body!$A$2:$A$34,0),1),"")</f>
        <v/>
      </c>
      <c r="N14" t="str">
        <f>IFERROR(INDEX(body!$F$2:$F$34,MATCH(INDEX(souhrn!$C$2:$C$1899,MATCH(CONCATENATE("22#",$B14),souhrn!$E$2:$E$1899,0),1),body!$A$2:$A$34,0),1),"")</f>
        <v/>
      </c>
      <c r="O14" t="str">
        <f>IFERROR(INDEX(body!$F$2:$F$34,MATCH(INDEX(souhrn!$C$2:$C$1899,MATCH(CONCATENATE("23#",$B14),souhrn!$E$2:$E$1899,0),1),body!$A$2:$A$34,0),1),"")</f>
        <v/>
      </c>
      <c r="P14" t="str">
        <f>IFERROR(INDEX(body!$F$2:$F$34,MATCH(INDEX(souhrn!$C$2:$C$1899,MATCH(CONCATENATE("24#",$B14),souhrn!$E$2:$E$1899,0),1),body!$A$2:$A$34,0),1),"")</f>
        <v/>
      </c>
      <c r="Q14">
        <f>IFERROR(INDEX(body!$D$2:$D$34,MATCH(INDEX(souhrn!$C$2:$C$1899,MATCH(CONCATENATE("9#",$B14),souhrn!$E$2:$E$1899,0),1),body!$A$2:$A$34,0),1),"")</f>
        <v>30</v>
      </c>
      <c r="R14">
        <f>IFERROR(INDEX(body!$D$2:$D$34,MATCH(INDEX(souhrn!$C$2:$C$1899,MATCH(CONCATENATE("10#",$B14),souhrn!$E$2:$E$1899,0),1),body!$A$2:$A$34,0),1),"")</f>
        <v>20</v>
      </c>
      <c r="S14">
        <f>IFERROR(INDEX(body!$C$2:$C$34,MATCH(INDEX(souhrn!$C$2:$C$1899,MATCH(CONCATENATE("11#",$B14),souhrn!$E$2:$E$1899,0),1),body!$A$2:$A$34,0),1),"")</f>
        <v>32</v>
      </c>
      <c r="T14">
        <f>IFERROR(INDEX(body!$C$2:$C$34,MATCH(INDEX(souhrn!$C$2:$C$1899,MATCH(CONCATENATE("12#",$B14),souhrn!$E$2:$E$1899,0),1),body!$A$2:$A$34,0),1),"")</f>
        <v>36</v>
      </c>
      <c r="U14">
        <f>IFERROR(INDEX(body!$C$2:$C$34,MATCH(INDEX(souhrn!$C$2:$C$1899,MATCH(CONCATENATE("13#",$B14),souhrn!$E$2:$E$1899,0),1),body!$A$2:$A$34,0),1),"")</f>
        <v>24</v>
      </c>
      <c r="V14">
        <f>IFERROR(INDEX(body!$C$2:$C$34,MATCH(INDEX(souhrn!$C$2:$C$1899,MATCH(CONCATENATE("14#",$B14),souhrn!$E$2:$E$1899,0),1),body!$A$2:$A$34,0),1),"")</f>
        <v>18</v>
      </c>
      <c r="W14" t="str">
        <f>IFERROR(INDEX(body!$E$2:$E$34,MATCH(INDEX(souhrn!$C$2:$C$1899,MATCH(CONCATENATE("15#",$B14),souhrn!$E$2:$E$1899,0),1),body!$A$2:$A$34,0),1),"")</f>
        <v/>
      </c>
      <c r="X14" t="str">
        <f>IFERROR(INDEX(body!$E$2:$E$34,MATCH(INDEX(souhrn!$C$2:$C$1899,MATCH(CONCATENATE("16#",$B14),souhrn!$E$2:$E$1899,0),1),body!$A$2:$A$34,0),1),"")</f>
        <v/>
      </c>
      <c r="Y14" t="str">
        <f>IFERROR(INDEX(body!$E$2:$E$34,MATCH(INDEX(souhrn!$C$2:$C$1899,MATCH(CONCATENATE("17#",$B14),souhrn!$E$2:$E$1899,0),1),body!$A$2:$A$34,0),1),"")</f>
        <v/>
      </c>
      <c r="Z14" t="str">
        <f>IFERROR(INDEX(body!$E$2:$E$34,MATCH(INDEX(souhrn!$C$2:$C$1899,MATCH(CONCATENATE("18#",$B14),souhrn!$E$2:$E$1899,0),1),body!$A$2:$A$34,0),1),"")</f>
        <v/>
      </c>
      <c r="AA14">
        <f>INDEX(zavody!B:B,MATCH(B14,zavody!A:A,0))</f>
        <v>14</v>
      </c>
      <c r="AB14">
        <f t="shared" si="0"/>
        <v>404</v>
      </c>
      <c r="AC14">
        <f t="shared" si="1"/>
        <v>324</v>
      </c>
      <c r="AD14">
        <v>10</v>
      </c>
      <c r="AE14">
        <f t="shared" si="2"/>
        <v>368</v>
      </c>
      <c r="AF14">
        <v>132</v>
      </c>
    </row>
    <row r="15" spans="1:32" x14ac:dyDescent="0.45">
      <c r="A15">
        <v>2539</v>
      </c>
      <c r="B15" t="s">
        <v>11</v>
      </c>
      <c r="C15">
        <f>IFERROR(INDEX(body!$B$2:$B$34,MATCH(INDEX(souhrn!$C$2:$C$1899,MATCH(CONCATENATE("1#",$B15),souhrn!$E$2:$E$1899,0),1),body!$A$2:$A$34,0),1),"")</f>
        <v>24</v>
      </c>
      <c r="D15">
        <f>IFERROR(INDEX(body!$B$2:$B$34,MATCH(INDEX(souhrn!$C$2:$C$1899,MATCH(CONCATENATE("2#",$B15),souhrn!$E$2:$E$1899,0),1),body!$A$2:$A$34,0),1),"")</f>
        <v>18</v>
      </c>
      <c r="E15">
        <f>IFERROR(INDEX(body!$B$2:$B$34,MATCH(INDEX(souhrn!$C$2:$C$1899,MATCH(CONCATENATE("3#",$B15),souhrn!$E$2:$E$1899,0),1),body!$A$2:$A$34,0),1),"")</f>
        <v>28</v>
      </c>
      <c r="F15">
        <f>IFERROR(INDEX(body!$B$2:$B$34,MATCH(INDEX(souhrn!$C$2:$C$1899,MATCH(CONCATENATE("4#",$B15),souhrn!$E$2:$E$1899,0),1),body!$A$2:$A$34,0),1),"")</f>
        <v>26</v>
      </c>
      <c r="G15">
        <f>IFERROR(INDEX(body!$B$2:$B$34,MATCH(INDEX(souhrn!$C$2:$C$1899,MATCH(CONCATENATE("5#",$B15),souhrn!$E$2:$E$1899,0),1),body!$A$2:$A$34,0),1),"")</f>
        <v>34</v>
      </c>
      <c r="H15">
        <f>IFERROR(INDEX(body!$B$2:$B$34,MATCH(INDEX(souhrn!$C$2:$C$1899,MATCH(CONCATENATE("6#",$B15),souhrn!$E$2:$E$1899,0),1),body!$A$2:$A$34,0),1),"")</f>
        <v>36</v>
      </c>
      <c r="I15">
        <f>IFERROR(INDEX(body!$B$2:$B$34,MATCH(INDEX(souhrn!$C$2:$C$1899,MATCH(CONCATENATE("7#",$B15),souhrn!$E$2:$E$1899,0),1),body!$A$2:$A$34,0),1),"")</f>
        <v>32</v>
      </c>
      <c r="J15">
        <f>IFERROR(INDEX(body!$B$2:$B$34,MATCH(INDEX(souhrn!$C$2:$C$1899,MATCH(CONCATENATE("8#",$B15),souhrn!$E$2:$E$1899,0),1),body!$A$2:$A$34,0),1),"")</f>
        <v>30</v>
      </c>
      <c r="K15" t="str">
        <f>IFERROR(INDEX(body!$F$2:$F$34,MATCH(INDEX(souhrn!$C$2:$C$1899,MATCH(CONCATENATE("19#",$B15),souhrn!$E$2:$E$1899,0),1),body!$A$2:$A$34,0),1),"")</f>
        <v/>
      </c>
      <c r="L15" t="str">
        <f>IFERROR(INDEX(body!$F$2:$F$34,MATCH(INDEX(souhrn!$C$2:$C$1899,MATCH(CONCATENATE("20#",$B15),souhrn!$E$2:$E$1899,0),1),body!$A$2:$A$34,0),1),"")</f>
        <v/>
      </c>
      <c r="M15" t="str">
        <f>IFERROR(INDEX(body!$F$2:$F$34,MATCH(INDEX(souhrn!$C$2:$C$1899,MATCH(CONCATENATE("21#",$B15),souhrn!$E$2:$E$1899,0),1),body!$A$2:$A$34,0),1),"")</f>
        <v/>
      </c>
      <c r="N15" t="str">
        <f>IFERROR(INDEX(body!$F$2:$F$34,MATCH(INDEX(souhrn!$C$2:$C$1899,MATCH(CONCATENATE("22#",$B15),souhrn!$E$2:$E$1899,0),1),body!$A$2:$A$34,0),1),"")</f>
        <v/>
      </c>
      <c r="O15" t="str">
        <f>IFERROR(INDEX(body!$F$2:$F$34,MATCH(INDEX(souhrn!$C$2:$C$1899,MATCH(CONCATENATE("23#",$B15),souhrn!$E$2:$E$1899,0),1),body!$A$2:$A$34,0),1),"")</f>
        <v/>
      </c>
      <c r="P15" t="str">
        <f>IFERROR(INDEX(body!$F$2:$F$34,MATCH(INDEX(souhrn!$C$2:$C$1899,MATCH(CONCATENATE("24#",$B15),souhrn!$E$2:$E$1899,0),1),body!$A$2:$A$34,0),1),"")</f>
        <v/>
      </c>
      <c r="Q15">
        <f>IFERROR(INDEX(body!$D$2:$D$34,MATCH(INDEX(souhrn!$C$2:$C$1899,MATCH(CONCATENATE("9#",$B15),souhrn!$E$2:$E$1899,0),1),body!$A$2:$A$34,0),1),"")</f>
        <v>38</v>
      </c>
      <c r="R15">
        <f>IFERROR(INDEX(body!$D$2:$D$34,MATCH(INDEX(souhrn!$C$2:$C$1899,MATCH(CONCATENATE("10#",$B15),souhrn!$E$2:$E$1899,0),1),body!$A$2:$A$34,0),1),"")</f>
        <v>40</v>
      </c>
      <c r="S15">
        <f>IFERROR(INDEX(body!$C$2:$C$34,MATCH(INDEX(souhrn!$C$2:$C$1899,MATCH(CONCATENATE("11#",$B15),souhrn!$E$2:$E$1899,0),1),body!$A$2:$A$34,0),1),"")</f>
        <v>12</v>
      </c>
      <c r="T15">
        <f>IFERROR(INDEX(body!$C$2:$C$34,MATCH(INDEX(souhrn!$C$2:$C$1899,MATCH(CONCATENATE("12#",$B15),souhrn!$E$2:$E$1899,0),1),body!$A$2:$A$34,0),1),"")</f>
        <v>20</v>
      </c>
      <c r="U15">
        <f>IFERROR(INDEX(body!$C$2:$C$34,MATCH(INDEX(souhrn!$C$2:$C$1899,MATCH(CONCATENATE("13#",$B15),souhrn!$E$2:$E$1899,0),1),body!$A$2:$A$34,0),1),"")</f>
        <v>26</v>
      </c>
      <c r="V15">
        <f>IFERROR(INDEX(body!$C$2:$C$34,MATCH(INDEX(souhrn!$C$2:$C$1899,MATCH(CONCATENATE("14#",$B15),souhrn!$E$2:$E$1899,0),1),body!$A$2:$A$34,0),1),"")</f>
        <v>26</v>
      </c>
      <c r="W15" t="str">
        <f>IFERROR(INDEX(body!$E$2:$E$34,MATCH(INDEX(souhrn!$C$2:$C$1899,MATCH(CONCATENATE("15#",$B15),souhrn!$E$2:$E$1899,0),1),body!$A$2:$A$34,0),1),"")</f>
        <v/>
      </c>
      <c r="X15" t="str">
        <f>IFERROR(INDEX(body!$E$2:$E$34,MATCH(INDEX(souhrn!$C$2:$C$1899,MATCH(CONCATENATE("16#",$B15),souhrn!$E$2:$E$1899,0),1),body!$A$2:$A$34,0),1),"")</f>
        <v/>
      </c>
      <c r="Y15" t="str">
        <f>IFERROR(INDEX(body!$E$2:$E$34,MATCH(INDEX(souhrn!$C$2:$C$1899,MATCH(CONCATENATE("17#",$B15),souhrn!$E$2:$E$1899,0),1),body!$A$2:$A$34,0),1),"")</f>
        <v/>
      </c>
      <c r="Z15" t="str">
        <f>IFERROR(INDEX(body!$E$2:$E$34,MATCH(INDEX(souhrn!$C$2:$C$1899,MATCH(CONCATENATE("18#",$B15),souhrn!$E$2:$E$1899,0),1),body!$A$2:$A$34,0),1),"")</f>
        <v/>
      </c>
      <c r="AA15">
        <f>INDEX(zavody!B:B,MATCH(B15,zavody!A:A,0))</f>
        <v>14</v>
      </c>
      <c r="AB15">
        <f t="shared" si="0"/>
        <v>390</v>
      </c>
      <c r="AC15">
        <f t="shared" si="1"/>
        <v>316</v>
      </c>
      <c r="AD15">
        <v>11</v>
      </c>
      <c r="AE15">
        <f t="shared" si="2"/>
        <v>360</v>
      </c>
      <c r="AF15">
        <v>51</v>
      </c>
    </row>
    <row r="16" spans="1:32" x14ac:dyDescent="0.45">
      <c r="A16">
        <v>2299</v>
      </c>
      <c r="B16" t="s">
        <v>20</v>
      </c>
      <c r="C16">
        <f>IFERROR(INDEX(body!$B$2:$B$34,MATCH(INDEX(souhrn!$C$2:$C$1899,MATCH(CONCATENATE("1#",$B16),souhrn!$E$2:$E$1899,0),1),body!$A$2:$A$34,0),1),"")</f>
        <v>23</v>
      </c>
      <c r="D16">
        <f>IFERROR(INDEX(body!$B$2:$B$34,MATCH(INDEX(souhrn!$C$2:$C$1899,MATCH(CONCATENATE("2#",$B16),souhrn!$E$2:$E$1899,0),1),body!$A$2:$A$34,0),1),"")</f>
        <v>20</v>
      </c>
      <c r="E16">
        <f>IFERROR(INDEX(body!$B$2:$B$34,MATCH(INDEX(souhrn!$C$2:$C$1899,MATCH(CONCATENATE("3#",$B16),souhrn!$E$2:$E$1899,0),1),body!$A$2:$A$34,0),1),"")</f>
        <v>16</v>
      </c>
      <c r="F16">
        <f>IFERROR(INDEX(body!$B$2:$B$34,MATCH(INDEX(souhrn!$C$2:$C$1899,MATCH(CONCATENATE("4#",$B16),souhrn!$E$2:$E$1899,0),1),body!$A$2:$A$34,0),1),"")</f>
        <v>26</v>
      </c>
      <c r="G16">
        <f>IFERROR(INDEX(body!$B$2:$B$34,MATCH(INDEX(souhrn!$C$2:$C$1899,MATCH(CONCATENATE("5#",$B16),souhrn!$E$2:$E$1899,0),1),body!$A$2:$A$34,0),1),"")</f>
        <v>24</v>
      </c>
      <c r="H16">
        <f>IFERROR(INDEX(body!$B$2:$B$34,MATCH(INDEX(souhrn!$C$2:$C$1899,MATCH(CONCATENATE("6#",$B16),souhrn!$E$2:$E$1899,0),1),body!$A$2:$A$34,0),1),"")</f>
        <v>18</v>
      </c>
      <c r="I16">
        <f>IFERROR(INDEX(body!$B$2:$B$34,MATCH(INDEX(souhrn!$C$2:$C$1899,MATCH(CONCATENATE("7#",$B16),souhrn!$E$2:$E$1899,0),1),body!$A$2:$A$34,0),1),"")</f>
        <v>20</v>
      </c>
      <c r="J16">
        <f>IFERROR(INDEX(body!$B$2:$B$34,MATCH(INDEX(souhrn!$C$2:$C$1899,MATCH(CONCATENATE("8#",$B16),souhrn!$E$2:$E$1899,0),1),body!$A$2:$A$34,0),1),"")</f>
        <v>30</v>
      </c>
      <c r="K16" t="str">
        <f>IFERROR(INDEX(body!$F$2:$F$34,MATCH(INDEX(souhrn!$C$2:$C$1899,MATCH(CONCATENATE("19#",$B16),souhrn!$E$2:$E$1899,0),1),body!$A$2:$A$34,0),1),"")</f>
        <v/>
      </c>
      <c r="L16" t="str">
        <f>IFERROR(INDEX(body!$F$2:$F$34,MATCH(INDEX(souhrn!$C$2:$C$1899,MATCH(CONCATENATE("20#",$B16),souhrn!$E$2:$E$1899,0),1),body!$A$2:$A$34,0),1),"")</f>
        <v/>
      </c>
      <c r="M16" t="str">
        <f>IFERROR(INDEX(body!$F$2:$F$34,MATCH(INDEX(souhrn!$C$2:$C$1899,MATCH(CONCATENATE("21#",$B16),souhrn!$E$2:$E$1899,0),1),body!$A$2:$A$34,0),1),"")</f>
        <v/>
      </c>
      <c r="N16" t="str">
        <f>IFERROR(INDEX(body!$F$2:$F$34,MATCH(INDEX(souhrn!$C$2:$C$1899,MATCH(CONCATENATE("22#",$B16),souhrn!$E$2:$E$1899,0),1),body!$A$2:$A$34,0),1),"")</f>
        <v/>
      </c>
      <c r="O16" t="str">
        <f>IFERROR(INDEX(body!$F$2:$F$34,MATCH(INDEX(souhrn!$C$2:$C$1899,MATCH(CONCATENATE("23#",$B16),souhrn!$E$2:$E$1899,0),1),body!$A$2:$A$34,0),1),"")</f>
        <v/>
      </c>
      <c r="P16" t="str">
        <f>IFERROR(INDEX(body!$F$2:$F$34,MATCH(INDEX(souhrn!$C$2:$C$1899,MATCH(CONCATENATE("24#",$B16),souhrn!$E$2:$E$1899,0),1),body!$A$2:$A$34,0),1),"")</f>
        <v/>
      </c>
      <c r="Q16">
        <f>IFERROR(INDEX(body!$D$2:$D$34,MATCH(INDEX(souhrn!$C$2:$C$1899,MATCH(CONCATENATE("9#",$B16),souhrn!$E$2:$E$1899,0),1),body!$A$2:$A$34,0),1),"")</f>
        <v>38</v>
      </c>
      <c r="R16">
        <f>IFERROR(INDEX(body!$D$2:$D$34,MATCH(INDEX(souhrn!$C$2:$C$1899,MATCH(CONCATENATE("10#",$B16),souhrn!$E$2:$E$1899,0),1),body!$A$2:$A$34,0),1),"")</f>
        <v>40</v>
      </c>
      <c r="S16">
        <f>IFERROR(INDEX(body!$C$2:$C$34,MATCH(INDEX(souhrn!$C$2:$C$1899,MATCH(CONCATENATE("11#",$B16),souhrn!$E$2:$E$1899,0),1),body!$A$2:$A$34,0),1),"")</f>
        <v>30</v>
      </c>
      <c r="T16">
        <f>IFERROR(INDEX(body!$C$2:$C$34,MATCH(INDEX(souhrn!$C$2:$C$1899,MATCH(CONCATENATE("12#",$B16),souhrn!$E$2:$E$1899,0),1),body!$A$2:$A$34,0),1),"")</f>
        <v>34</v>
      </c>
      <c r="U16">
        <f>IFERROR(INDEX(body!$C$2:$C$34,MATCH(INDEX(souhrn!$C$2:$C$1899,MATCH(CONCATENATE("13#",$B16),souhrn!$E$2:$E$1899,0),1),body!$A$2:$A$34,0),1),"")</f>
        <v>34</v>
      </c>
      <c r="V16">
        <f>IFERROR(INDEX(body!$C$2:$C$34,MATCH(INDEX(souhrn!$C$2:$C$1899,MATCH(CONCATENATE("14#",$B16),souhrn!$E$2:$E$1899,0),1),body!$A$2:$A$34,0),1),"")</f>
        <v>36</v>
      </c>
      <c r="W16" t="str">
        <f>IFERROR(INDEX(body!$E$2:$E$34,MATCH(INDEX(souhrn!$C$2:$C$1899,MATCH(CONCATENATE("15#",$B16),souhrn!$E$2:$E$1899,0),1),body!$A$2:$A$34,0),1),"")</f>
        <v/>
      </c>
      <c r="X16" t="str">
        <f>IFERROR(INDEX(body!$E$2:$E$34,MATCH(INDEX(souhrn!$C$2:$C$1899,MATCH(CONCATENATE("16#",$B16),souhrn!$E$2:$E$1899,0),1),body!$A$2:$A$34,0),1),"")</f>
        <v/>
      </c>
      <c r="Y16" t="str">
        <f>IFERROR(INDEX(body!$E$2:$E$34,MATCH(INDEX(souhrn!$C$2:$C$1899,MATCH(CONCATENATE("17#",$B16),souhrn!$E$2:$E$1899,0),1),body!$A$2:$A$34,0),1),"")</f>
        <v/>
      </c>
      <c r="Z16" t="str">
        <f>IFERROR(INDEX(body!$E$2:$E$34,MATCH(INDEX(souhrn!$C$2:$C$1899,MATCH(CONCATENATE("18#",$B16),souhrn!$E$2:$E$1899,0),1),body!$A$2:$A$34,0),1),"")</f>
        <v/>
      </c>
      <c r="AA16">
        <f>INDEX(zavody!B:B,MATCH(B16,zavody!A:A,0))</f>
        <v>14</v>
      </c>
      <c r="AB16">
        <f t="shared" si="0"/>
        <v>389</v>
      </c>
      <c r="AC16">
        <f t="shared" si="1"/>
        <v>315</v>
      </c>
      <c r="AD16">
        <v>12</v>
      </c>
      <c r="AE16">
        <f t="shared" si="2"/>
        <v>355</v>
      </c>
      <c r="AF16">
        <v>40</v>
      </c>
    </row>
    <row r="17" spans="1:32" x14ac:dyDescent="0.45">
      <c r="A17">
        <v>3055</v>
      </c>
      <c r="B17" t="s">
        <v>37</v>
      </c>
      <c r="C17">
        <f>IFERROR(INDEX(body!$B$2:$B$34,MATCH(INDEX(souhrn!$C$2:$C$1899,MATCH(CONCATENATE("1#",$B17),souhrn!$E$2:$E$1899,0),1),body!$A$2:$A$34,0),1),"")</f>
        <v>26</v>
      </c>
      <c r="D17">
        <f>IFERROR(INDEX(body!$B$2:$B$34,MATCH(INDEX(souhrn!$C$2:$C$1899,MATCH(CONCATENATE("2#",$B17),souhrn!$E$2:$E$1899,0),1),body!$A$2:$A$34,0),1),"")</f>
        <v>16</v>
      </c>
      <c r="E17">
        <f>IFERROR(INDEX(body!$B$2:$B$34,MATCH(INDEX(souhrn!$C$2:$C$1899,MATCH(CONCATENATE("3#",$B17),souhrn!$E$2:$E$1899,0),1),body!$A$2:$A$34,0),1),"")</f>
        <v>30</v>
      </c>
      <c r="F17">
        <f>IFERROR(INDEX(body!$B$2:$B$34,MATCH(INDEX(souhrn!$C$2:$C$1899,MATCH(CONCATENATE("4#",$B17),souhrn!$E$2:$E$1899,0),1),body!$A$2:$A$34,0),1),"")</f>
        <v>14</v>
      </c>
      <c r="G17">
        <f>IFERROR(INDEX(body!$B$2:$B$34,MATCH(INDEX(souhrn!$C$2:$C$1899,MATCH(CONCATENATE("5#",$B17),souhrn!$E$2:$E$1899,0),1),body!$A$2:$A$34,0),1),"")</f>
        <v>34</v>
      </c>
      <c r="H17">
        <f>IFERROR(INDEX(body!$B$2:$B$34,MATCH(INDEX(souhrn!$C$2:$C$1899,MATCH(CONCATENATE("6#",$B17),souhrn!$E$2:$E$1899,0),1),body!$A$2:$A$34,0),1),"")</f>
        <v>30</v>
      </c>
      <c r="I17">
        <f>IFERROR(INDEX(body!$B$2:$B$34,MATCH(INDEX(souhrn!$C$2:$C$1899,MATCH(CONCATENATE("7#",$B17),souhrn!$E$2:$E$1899,0),1),body!$A$2:$A$34,0),1),"")</f>
        <v>26</v>
      </c>
      <c r="J17">
        <f>IFERROR(INDEX(body!$B$2:$B$34,MATCH(INDEX(souhrn!$C$2:$C$1899,MATCH(CONCATENATE("8#",$B17),souhrn!$E$2:$E$1899,0),1),body!$A$2:$A$34,0),1),"")</f>
        <v>38</v>
      </c>
      <c r="K17" t="str">
        <f>IFERROR(INDEX(body!$F$2:$F$34,MATCH(INDEX(souhrn!$C$2:$C$1899,MATCH(CONCATENATE("19#",$B17),souhrn!$E$2:$E$1899,0),1),body!$A$2:$A$34,0),1),"")</f>
        <v/>
      </c>
      <c r="L17" t="str">
        <f>IFERROR(INDEX(body!$F$2:$F$34,MATCH(INDEX(souhrn!$C$2:$C$1899,MATCH(CONCATENATE("20#",$B17),souhrn!$E$2:$E$1899,0),1),body!$A$2:$A$34,0),1),"")</f>
        <v/>
      </c>
      <c r="M17" t="str">
        <f>IFERROR(INDEX(body!$F$2:$F$34,MATCH(INDEX(souhrn!$C$2:$C$1899,MATCH(CONCATENATE("21#",$B17),souhrn!$E$2:$E$1899,0),1),body!$A$2:$A$34,0),1),"")</f>
        <v/>
      </c>
      <c r="N17" t="str">
        <f>IFERROR(INDEX(body!$F$2:$F$34,MATCH(INDEX(souhrn!$C$2:$C$1899,MATCH(CONCATENATE("22#",$B17),souhrn!$E$2:$E$1899,0),1),body!$A$2:$A$34,0),1),"")</f>
        <v/>
      </c>
      <c r="O17" t="str">
        <f>IFERROR(INDEX(body!$F$2:$F$34,MATCH(INDEX(souhrn!$C$2:$C$1899,MATCH(CONCATENATE("23#",$B17),souhrn!$E$2:$E$1899,0),1),body!$A$2:$A$34,0),1),"")</f>
        <v/>
      </c>
      <c r="P17" t="str">
        <f>IFERROR(INDEX(body!$F$2:$F$34,MATCH(INDEX(souhrn!$C$2:$C$1899,MATCH(CONCATENATE("24#",$B17),souhrn!$E$2:$E$1899,0),1),body!$A$2:$A$34,0),1),"")</f>
        <v/>
      </c>
      <c r="Q17">
        <f>IFERROR(INDEX(body!$D$2:$D$34,MATCH(INDEX(souhrn!$C$2:$C$1899,MATCH(CONCATENATE("9#",$B17),souhrn!$E$2:$E$1899,0),1),body!$A$2:$A$34,0),1),"")</f>
        <v>34</v>
      </c>
      <c r="R17">
        <f>IFERROR(INDEX(body!$D$2:$D$34,MATCH(INDEX(souhrn!$C$2:$C$1899,MATCH(CONCATENATE("10#",$B17),souhrn!$E$2:$E$1899,0),1),body!$A$2:$A$34,0),1),"")</f>
        <v>22</v>
      </c>
      <c r="S17">
        <f>IFERROR(INDEX(body!$C$2:$C$34,MATCH(INDEX(souhrn!$C$2:$C$1899,MATCH(CONCATENATE("11#",$B17),souhrn!$E$2:$E$1899,0),1),body!$A$2:$A$34,0),1),"")</f>
        <v>28</v>
      </c>
      <c r="T17">
        <f>IFERROR(INDEX(body!$C$2:$C$34,MATCH(INDEX(souhrn!$C$2:$C$1899,MATCH(CONCATENATE("12#",$B17),souhrn!$E$2:$E$1899,0),1),body!$A$2:$A$34,0),1),"")</f>
        <v>34</v>
      </c>
      <c r="U17">
        <f>IFERROR(INDEX(body!$C$2:$C$34,MATCH(INDEX(souhrn!$C$2:$C$1899,MATCH(CONCATENATE("13#",$B17),souhrn!$E$2:$E$1899,0),1),body!$A$2:$A$34,0),1),"")</f>
        <v>20</v>
      </c>
      <c r="V17">
        <f>IFERROR(INDEX(body!$C$2:$C$34,MATCH(INDEX(souhrn!$C$2:$C$1899,MATCH(CONCATENATE("14#",$B17),souhrn!$E$2:$E$1899,0),1),body!$A$2:$A$34,0),1),"")</f>
        <v>30</v>
      </c>
      <c r="W17" t="str">
        <f>IFERROR(INDEX(body!$E$2:$E$34,MATCH(INDEX(souhrn!$C$2:$C$1899,MATCH(CONCATENATE("15#",$B17),souhrn!$E$2:$E$1899,0),1),body!$A$2:$A$34,0),1),"")</f>
        <v/>
      </c>
      <c r="X17" t="str">
        <f>IFERROR(INDEX(body!$E$2:$E$34,MATCH(INDEX(souhrn!$C$2:$C$1899,MATCH(CONCATENATE("16#",$B17),souhrn!$E$2:$E$1899,0),1),body!$A$2:$A$34,0),1),"")</f>
        <v/>
      </c>
      <c r="Y17" t="str">
        <f>IFERROR(INDEX(body!$E$2:$E$34,MATCH(INDEX(souhrn!$C$2:$C$1899,MATCH(CONCATENATE("17#",$B17),souhrn!$E$2:$E$1899,0),1),body!$A$2:$A$34,0),1),"")</f>
        <v/>
      </c>
      <c r="Z17" t="str">
        <f>IFERROR(INDEX(body!$E$2:$E$34,MATCH(INDEX(souhrn!$C$2:$C$1899,MATCH(CONCATENATE("18#",$B17),souhrn!$E$2:$E$1899,0),1),body!$A$2:$A$34,0),1),"")</f>
        <v/>
      </c>
      <c r="AA17">
        <f>INDEX(zavody!B:B,MATCH(B17,zavody!A:A,0))</f>
        <v>14</v>
      </c>
      <c r="AB17">
        <f t="shared" si="0"/>
        <v>382</v>
      </c>
      <c r="AC17">
        <f t="shared" si="1"/>
        <v>310</v>
      </c>
      <c r="AD17">
        <v>13</v>
      </c>
      <c r="AE17">
        <f t="shared" si="2"/>
        <v>352</v>
      </c>
      <c r="AF17">
        <v>64</v>
      </c>
    </row>
    <row r="18" spans="1:32" x14ac:dyDescent="0.45">
      <c r="A18">
        <v>6210</v>
      </c>
      <c r="B18" t="s">
        <v>186</v>
      </c>
      <c r="C18" t="str">
        <f>IFERROR(INDEX(body!$B$2:$B$34,MATCH(INDEX(souhrn!$C$2:$C$1899,MATCH(CONCATENATE("1#",$B18),souhrn!$E$2:$E$1899,0),1),body!$A$2:$A$34,0),1),"")</f>
        <v/>
      </c>
      <c r="D18" t="str">
        <f>IFERROR(INDEX(body!$B$2:$B$34,MATCH(INDEX(souhrn!$C$2:$C$1899,MATCH(CONCATENATE("2#",$B18),souhrn!$E$2:$E$1899,0),1),body!$A$2:$A$34,0),1),"")</f>
        <v/>
      </c>
      <c r="E18" t="str">
        <f>IFERROR(INDEX(body!$B$2:$B$34,MATCH(INDEX(souhrn!$C$2:$C$1899,MATCH(CONCATENATE("3#",$B18),souhrn!$E$2:$E$1899,0),1),body!$A$2:$A$34,0),1),"")</f>
        <v/>
      </c>
      <c r="F18" t="str">
        <f>IFERROR(INDEX(body!$B$2:$B$34,MATCH(INDEX(souhrn!$C$2:$C$1899,MATCH(CONCATENATE("4#",$B18),souhrn!$E$2:$E$1899,0),1),body!$A$2:$A$34,0),1),"")</f>
        <v/>
      </c>
      <c r="G18" t="str">
        <f>IFERROR(INDEX(body!$B$2:$B$34,MATCH(INDEX(souhrn!$C$2:$C$1899,MATCH(CONCATENATE("5#",$B18),souhrn!$E$2:$E$1899,0),1),body!$A$2:$A$34,0),1),"")</f>
        <v/>
      </c>
      <c r="H18" t="str">
        <f>IFERROR(INDEX(body!$B$2:$B$34,MATCH(INDEX(souhrn!$C$2:$C$1899,MATCH(CONCATENATE("6#",$B18),souhrn!$E$2:$E$1899,0),1),body!$A$2:$A$34,0),1),"")</f>
        <v/>
      </c>
      <c r="I18" t="str">
        <f>IFERROR(INDEX(body!$B$2:$B$34,MATCH(INDEX(souhrn!$C$2:$C$1899,MATCH(CONCATENATE("7#",$B18),souhrn!$E$2:$E$1899,0),1),body!$A$2:$A$34,0),1),"")</f>
        <v/>
      </c>
      <c r="J18" t="str">
        <f>IFERROR(INDEX(body!$B$2:$B$34,MATCH(INDEX(souhrn!$C$2:$C$1899,MATCH(CONCATENATE("8#",$B18),souhrn!$E$2:$E$1899,0),1),body!$A$2:$A$34,0),1),"")</f>
        <v/>
      </c>
      <c r="K18">
        <f>IFERROR(INDEX(body!$F$2:$F$34,MATCH(INDEX(souhrn!$C$2:$C$1899,MATCH(CONCATENATE("19#",$B18),souhrn!$E$2:$E$1899,0),1),body!$A$2:$A$34,0),1),"")</f>
        <v>28</v>
      </c>
      <c r="L18">
        <f>IFERROR(INDEX(body!$F$2:$F$34,MATCH(INDEX(souhrn!$C$2:$C$1899,MATCH(CONCATENATE("20#",$B18),souhrn!$E$2:$E$1899,0),1),body!$A$2:$A$34,0),1),"")</f>
        <v>32</v>
      </c>
      <c r="M18">
        <f>IFERROR(INDEX(body!$F$2:$F$34,MATCH(INDEX(souhrn!$C$2:$C$1899,MATCH(CONCATENATE("21#",$B18),souhrn!$E$2:$E$1899,0),1),body!$A$2:$A$34,0),1),"")</f>
        <v>24</v>
      </c>
      <c r="N18">
        <f>IFERROR(INDEX(body!$F$2:$F$34,MATCH(INDEX(souhrn!$C$2:$C$1899,MATCH(CONCATENATE("22#",$B18),souhrn!$E$2:$E$1899,0),1),body!$A$2:$A$34,0),1),"")</f>
        <v>32</v>
      </c>
      <c r="O18">
        <f>IFERROR(INDEX(body!$F$2:$F$34,MATCH(INDEX(souhrn!$C$2:$C$1899,MATCH(CONCATENATE("23#",$B18),souhrn!$E$2:$E$1899,0),1),body!$A$2:$A$34,0),1),"")</f>
        <v>21</v>
      </c>
      <c r="P18">
        <f>IFERROR(INDEX(body!$F$2:$F$34,MATCH(INDEX(souhrn!$C$2:$C$1899,MATCH(CONCATENATE("24#",$B18),souhrn!$E$2:$E$1899,0),1),body!$A$2:$A$34,0),1),"")</f>
        <v>34</v>
      </c>
      <c r="Q18">
        <f>IFERROR(INDEX(body!$D$2:$D$34,MATCH(INDEX(souhrn!$C$2:$C$1899,MATCH(CONCATENATE("9#",$B18),souhrn!$E$2:$E$1899,0),1),body!$A$2:$A$34,0),1),"")</f>
        <v>40</v>
      </c>
      <c r="R18">
        <f>IFERROR(INDEX(body!$D$2:$D$34,MATCH(INDEX(souhrn!$C$2:$C$1899,MATCH(CONCATENATE("10#",$B18),souhrn!$E$2:$E$1899,0),1),body!$A$2:$A$34,0),1),"")</f>
        <v>30</v>
      </c>
      <c r="S18">
        <f>IFERROR(INDEX(body!$C$2:$C$34,MATCH(INDEX(souhrn!$C$2:$C$1899,MATCH(CONCATENATE("11#",$B18),souhrn!$E$2:$E$1899,0),1),body!$A$2:$A$34,0),1),"")</f>
        <v>30</v>
      </c>
      <c r="T18">
        <f>IFERROR(INDEX(body!$C$2:$C$34,MATCH(INDEX(souhrn!$C$2:$C$1899,MATCH(CONCATENATE("12#",$B18),souhrn!$E$2:$E$1899,0),1),body!$A$2:$A$34,0),1),"")</f>
        <v>36</v>
      </c>
      <c r="U18" t="str">
        <f>IFERROR(INDEX(body!$C$2:$C$34,MATCH(INDEX(souhrn!$C$2:$C$1899,MATCH(CONCATENATE("13#",$B18),souhrn!$E$2:$E$1899,0),1),body!$A$2:$A$34,0),1),"")</f>
        <v/>
      </c>
      <c r="V18" t="str">
        <f>IFERROR(INDEX(body!$C$2:$C$34,MATCH(INDEX(souhrn!$C$2:$C$1899,MATCH(CONCATENATE("14#",$B18),souhrn!$E$2:$E$1899,0),1),body!$A$2:$A$34,0),1),"")</f>
        <v/>
      </c>
      <c r="W18" t="str">
        <f>IFERROR(INDEX(body!$E$2:$E$34,MATCH(INDEX(souhrn!$C$2:$C$1899,MATCH(CONCATENATE("15#",$B18),souhrn!$E$2:$E$1899,0),1),body!$A$2:$A$34,0),1),"")</f>
        <v/>
      </c>
      <c r="X18" t="str">
        <f>IFERROR(INDEX(body!$E$2:$E$34,MATCH(INDEX(souhrn!$C$2:$C$1899,MATCH(CONCATENATE("16#",$B18),souhrn!$E$2:$E$1899,0),1),body!$A$2:$A$34,0),1),"")</f>
        <v/>
      </c>
      <c r="Y18" t="str">
        <f>IFERROR(INDEX(body!$E$2:$E$34,MATCH(INDEX(souhrn!$C$2:$C$1899,MATCH(CONCATENATE("17#",$B18),souhrn!$E$2:$E$1899,0),1),body!$A$2:$A$34,0),1),"")</f>
        <v/>
      </c>
      <c r="Z18" t="str">
        <f>IFERROR(INDEX(body!$E$2:$E$34,MATCH(INDEX(souhrn!$C$2:$C$1899,MATCH(CONCATENATE("18#",$B18),souhrn!$E$2:$E$1899,0),1),body!$A$2:$A$34,0),1),"")</f>
        <v/>
      </c>
      <c r="AA18">
        <f>INDEX(zavody!B:B,MATCH(B18,zavody!A:A,0))</f>
        <v>10</v>
      </c>
      <c r="AB18">
        <f t="shared" si="0"/>
        <v>307</v>
      </c>
      <c r="AC18">
        <f t="shared" si="1"/>
        <v>307</v>
      </c>
      <c r="AD18">
        <v>14</v>
      </c>
      <c r="AE18">
        <f t="shared" si="2"/>
        <v>307</v>
      </c>
      <c r="AF18">
        <v>181</v>
      </c>
    </row>
    <row r="19" spans="1:32" x14ac:dyDescent="0.45">
      <c r="A19">
        <v>2763</v>
      </c>
      <c r="B19" t="s">
        <v>99</v>
      </c>
      <c r="C19" t="str">
        <f>IFERROR(INDEX(body!$B$2:$B$34,MATCH(INDEX(souhrn!$C$2:$C$1899,MATCH(CONCATENATE("1#",$B19),souhrn!$E$2:$E$1899,0),1),body!$A$2:$A$34,0),1),"")</f>
        <v/>
      </c>
      <c r="D19" t="str">
        <f>IFERROR(INDEX(body!$B$2:$B$34,MATCH(INDEX(souhrn!$C$2:$C$1899,MATCH(CONCATENATE("2#",$B19),souhrn!$E$2:$E$1899,0),1),body!$A$2:$A$34,0),1),"")</f>
        <v/>
      </c>
      <c r="E19" t="str">
        <f>IFERROR(INDEX(body!$B$2:$B$34,MATCH(INDEX(souhrn!$C$2:$C$1899,MATCH(CONCATENATE("3#",$B19),souhrn!$E$2:$E$1899,0),1),body!$A$2:$A$34,0),1),"")</f>
        <v/>
      </c>
      <c r="F19" t="str">
        <f>IFERROR(INDEX(body!$B$2:$B$34,MATCH(INDEX(souhrn!$C$2:$C$1899,MATCH(CONCATENATE("4#",$B19),souhrn!$E$2:$E$1899,0),1),body!$A$2:$A$34,0),1),"")</f>
        <v/>
      </c>
      <c r="G19" t="str">
        <f>IFERROR(INDEX(body!$B$2:$B$34,MATCH(INDEX(souhrn!$C$2:$C$1899,MATCH(CONCATENATE("5#",$B19),souhrn!$E$2:$E$1899,0),1),body!$A$2:$A$34,0),1),"")</f>
        <v/>
      </c>
      <c r="H19" t="str">
        <f>IFERROR(INDEX(body!$B$2:$B$34,MATCH(INDEX(souhrn!$C$2:$C$1899,MATCH(CONCATENATE("6#",$B19),souhrn!$E$2:$E$1899,0),1),body!$A$2:$A$34,0),1),"")</f>
        <v/>
      </c>
      <c r="I19" t="str">
        <f>IFERROR(INDEX(body!$B$2:$B$34,MATCH(INDEX(souhrn!$C$2:$C$1899,MATCH(CONCATENATE("7#",$B19),souhrn!$E$2:$E$1899,0),1),body!$A$2:$A$34,0),1),"")</f>
        <v/>
      </c>
      <c r="J19" t="str">
        <f>IFERROR(INDEX(body!$B$2:$B$34,MATCH(INDEX(souhrn!$C$2:$C$1899,MATCH(CONCATENATE("8#",$B19),souhrn!$E$2:$E$1899,0),1),body!$A$2:$A$34,0),1),"")</f>
        <v/>
      </c>
      <c r="K19">
        <f>IFERROR(INDEX(body!$F$2:$F$34,MATCH(INDEX(souhrn!$C$2:$C$1899,MATCH(CONCATENATE("19#",$B19),souhrn!$E$2:$E$1899,0),1),body!$A$2:$A$34,0),1),"")</f>
        <v>34</v>
      </c>
      <c r="L19">
        <f>IFERROR(INDEX(body!$F$2:$F$34,MATCH(INDEX(souhrn!$C$2:$C$1899,MATCH(CONCATENATE("20#",$B19),souhrn!$E$2:$E$1899,0),1),body!$A$2:$A$34,0),1),"")</f>
        <v>34</v>
      </c>
      <c r="M19">
        <f>IFERROR(INDEX(body!$F$2:$F$34,MATCH(INDEX(souhrn!$C$2:$C$1899,MATCH(CONCATENATE("21#",$B19),souhrn!$E$2:$E$1899,0),1),body!$A$2:$A$34,0),1),"")</f>
        <v>26</v>
      </c>
      <c r="N19">
        <f>IFERROR(INDEX(body!$F$2:$F$34,MATCH(INDEX(souhrn!$C$2:$C$1899,MATCH(CONCATENATE("22#",$B19),souhrn!$E$2:$E$1899,0),1),body!$A$2:$A$34,0),1),"")</f>
        <v>24</v>
      </c>
      <c r="O19">
        <f>IFERROR(INDEX(body!$F$2:$F$34,MATCH(INDEX(souhrn!$C$2:$C$1899,MATCH(CONCATENATE("23#",$B19),souhrn!$E$2:$E$1899,0),1),body!$A$2:$A$34,0),1),"")</f>
        <v>28</v>
      </c>
      <c r="P19">
        <f>IFERROR(INDEX(body!$F$2:$F$34,MATCH(INDEX(souhrn!$C$2:$C$1899,MATCH(CONCATENATE("24#",$B19),souhrn!$E$2:$E$1899,0),1),body!$A$2:$A$34,0),1),"")</f>
        <v>34</v>
      </c>
      <c r="Q19">
        <f>IFERROR(INDEX(body!$D$2:$D$34,MATCH(INDEX(souhrn!$C$2:$C$1899,MATCH(CONCATENATE("9#",$B19),souhrn!$E$2:$E$1899,0),1),body!$A$2:$A$34,0),1),"")</f>
        <v>32</v>
      </c>
      <c r="R19">
        <f>IFERROR(INDEX(body!$D$2:$D$34,MATCH(INDEX(souhrn!$C$2:$C$1899,MATCH(CONCATENATE("10#",$B19),souhrn!$E$2:$E$1899,0),1),body!$A$2:$A$34,0),1),"")</f>
        <v>32</v>
      </c>
      <c r="S19" t="str">
        <f>IFERROR(INDEX(body!$C$2:$C$34,MATCH(INDEX(souhrn!$C$2:$C$1899,MATCH(CONCATENATE("11#",$B19),souhrn!$E$2:$E$1899,0),1),body!$A$2:$A$34,0),1),"")</f>
        <v/>
      </c>
      <c r="T19" t="str">
        <f>IFERROR(INDEX(body!$C$2:$C$34,MATCH(INDEX(souhrn!$C$2:$C$1899,MATCH(CONCATENATE("12#",$B19),souhrn!$E$2:$E$1899,0),1),body!$A$2:$A$34,0),1),"")</f>
        <v/>
      </c>
      <c r="U19">
        <f>IFERROR(INDEX(body!$C$2:$C$34,MATCH(INDEX(souhrn!$C$2:$C$1899,MATCH(CONCATENATE("13#",$B19),souhrn!$E$2:$E$1899,0),1),body!$A$2:$A$34,0),1),"")</f>
        <v>26</v>
      </c>
      <c r="V19">
        <f>IFERROR(INDEX(body!$C$2:$C$34,MATCH(INDEX(souhrn!$C$2:$C$1899,MATCH(CONCATENATE("14#",$B19),souhrn!$E$2:$E$1899,0),1),body!$A$2:$A$34,0),1),"")</f>
        <v>30</v>
      </c>
      <c r="W19" t="str">
        <f>IFERROR(INDEX(body!$E$2:$E$34,MATCH(INDEX(souhrn!$C$2:$C$1899,MATCH(CONCATENATE("15#",$B19),souhrn!$E$2:$E$1899,0),1),body!$A$2:$A$34,0),1),"")</f>
        <v/>
      </c>
      <c r="X19" t="str">
        <f>IFERROR(INDEX(body!$E$2:$E$34,MATCH(INDEX(souhrn!$C$2:$C$1899,MATCH(CONCATENATE("16#",$B19),souhrn!$E$2:$E$1899,0),1),body!$A$2:$A$34,0),1),"")</f>
        <v/>
      </c>
      <c r="Y19" t="str">
        <f>IFERROR(INDEX(body!$E$2:$E$34,MATCH(INDEX(souhrn!$C$2:$C$1899,MATCH(CONCATENATE("17#",$B19),souhrn!$E$2:$E$1899,0),1),body!$A$2:$A$34,0),1),"")</f>
        <v/>
      </c>
      <c r="Z19" t="str">
        <f>IFERROR(INDEX(body!$E$2:$E$34,MATCH(INDEX(souhrn!$C$2:$C$1899,MATCH(CONCATENATE("18#",$B19),souhrn!$E$2:$E$1899,0),1),body!$A$2:$A$34,0),1),"")</f>
        <v/>
      </c>
      <c r="AA19">
        <f>INDEX(zavody!B:B,MATCH(B19,zavody!A:A,0))</f>
        <v>10</v>
      </c>
      <c r="AB19">
        <f t="shared" si="0"/>
        <v>300</v>
      </c>
      <c r="AC19">
        <f t="shared" si="1"/>
        <v>300</v>
      </c>
      <c r="AD19">
        <v>15</v>
      </c>
      <c r="AE19">
        <f t="shared" si="2"/>
        <v>300</v>
      </c>
      <c r="AF19">
        <v>58</v>
      </c>
    </row>
    <row r="20" spans="1:32" x14ac:dyDescent="0.45">
      <c r="A20">
        <v>5356</v>
      </c>
      <c r="B20" t="s">
        <v>209</v>
      </c>
      <c r="C20">
        <f>IFERROR(INDEX(body!$B$2:$B$34,MATCH(INDEX(souhrn!$C$2:$C$1899,MATCH(CONCATENATE("1#",$B20),souhrn!$E$2:$E$1899,0),1),body!$A$2:$A$34,0),1),"")</f>
        <v>30</v>
      </c>
      <c r="D20">
        <f>IFERROR(INDEX(body!$B$2:$B$34,MATCH(INDEX(souhrn!$C$2:$C$1899,MATCH(CONCATENATE("2#",$B20),souhrn!$E$2:$E$1899,0),1),body!$A$2:$A$34,0),1),"")</f>
        <v>36</v>
      </c>
      <c r="E20">
        <f>IFERROR(INDEX(body!$B$2:$B$34,MATCH(INDEX(souhrn!$C$2:$C$1899,MATCH(CONCATENATE("3#",$B20),souhrn!$E$2:$E$1899,0),1),body!$A$2:$A$34,0),1),"")</f>
        <v>26</v>
      </c>
      <c r="F20">
        <f>IFERROR(INDEX(body!$B$2:$B$34,MATCH(INDEX(souhrn!$C$2:$C$1899,MATCH(CONCATENATE("4#",$B20),souhrn!$E$2:$E$1899,0),1),body!$A$2:$A$34,0),1),"")</f>
        <v>22</v>
      </c>
      <c r="G20">
        <f>IFERROR(INDEX(body!$B$2:$B$34,MATCH(INDEX(souhrn!$C$2:$C$1899,MATCH(CONCATENATE("5#",$B20),souhrn!$E$2:$E$1899,0),1),body!$A$2:$A$34,0),1),"")</f>
        <v>18</v>
      </c>
      <c r="H20">
        <f>IFERROR(INDEX(body!$B$2:$B$34,MATCH(INDEX(souhrn!$C$2:$C$1899,MATCH(CONCATENATE("6#",$B20),souhrn!$E$2:$E$1899,0),1),body!$A$2:$A$34,0),1),"")</f>
        <v>24</v>
      </c>
      <c r="I20">
        <f>IFERROR(INDEX(body!$B$2:$B$34,MATCH(INDEX(souhrn!$C$2:$C$1899,MATCH(CONCATENATE("7#",$B20),souhrn!$E$2:$E$1899,0),1),body!$A$2:$A$34,0),1),"")</f>
        <v>16</v>
      </c>
      <c r="J20">
        <f>IFERROR(INDEX(body!$B$2:$B$34,MATCH(INDEX(souhrn!$C$2:$C$1899,MATCH(CONCATENATE("8#",$B20),souhrn!$E$2:$E$1899,0),1),body!$A$2:$A$34,0),1),"")</f>
        <v>12</v>
      </c>
      <c r="K20" t="str">
        <f>IFERROR(INDEX(body!$F$2:$F$34,MATCH(INDEX(souhrn!$C$2:$C$1899,MATCH(CONCATENATE("19#",$B20),souhrn!$E$2:$E$1899,0),1),body!$A$2:$A$34,0),1),"")</f>
        <v/>
      </c>
      <c r="L20" t="str">
        <f>IFERROR(INDEX(body!$F$2:$F$34,MATCH(INDEX(souhrn!$C$2:$C$1899,MATCH(CONCATENATE("20#",$B20),souhrn!$E$2:$E$1899,0),1),body!$A$2:$A$34,0),1),"")</f>
        <v/>
      </c>
      <c r="M20" t="str">
        <f>IFERROR(INDEX(body!$F$2:$F$34,MATCH(INDEX(souhrn!$C$2:$C$1899,MATCH(CONCATENATE("21#",$B20),souhrn!$E$2:$E$1899,0),1),body!$A$2:$A$34,0),1),"")</f>
        <v/>
      </c>
      <c r="N20" t="str">
        <f>IFERROR(INDEX(body!$F$2:$F$34,MATCH(INDEX(souhrn!$C$2:$C$1899,MATCH(CONCATENATE("22#",$B20),souhrn!$E$2:$E$1899,0),1),body!$A$2:$A$34,0),1),"")</f>
        <v/>
      </c>
      <c r="O20" t="str">
        <f>IFERROR(INDEX(body!$F$2:$F$34,MATCH(INDEX(souhrn!$C$2:$C$1899,MATCH(CONCATENATE("23#",$B20),souhrn!$E$2:$E$1899,0),1),body!$A$2:$A$34,0),1),"")</f>
        <v/>
      </c>
      <c r="P20" t="str">
        <f>IFERROR(INDEX(body!$F$2:$F$34,MATCH(INDEX(souhrn!$C$2:$C$1899,MATCH(CONCATENATE("24#",$B20),souhrn!$E$2:$E$1899,0),1),body!$A$2:$A$34,0),1),"")</f>
        <v/>
      </c>
      <c r="Q20">
        <f>IFERROR(INDEX(body!$D$2:$D$34,MATCH(INDEX(souhrn!$C$2:$C$1899,MATCH(CONCATENATE("9#",$B20),souhrn!$E$2:$E$1899,0),1),body!$A$2:$A$34,0),1),"")</f>
        <v>28</v>
      </c>
      <c r="R20">
        <f>IFERROR(INDEX(body!$D$2:$D$34,MATCH(INDEX(souhrn!$C$2:$C$1899,MATCH(CONCATENATE("10#",$B20),souhrn!$E$2:$E$1899,0),1),body!$A$2:$A$34,0),1),"")</f>
        <v>38</v>
      </c>
      <c r="S20">
        <f>IFERROR(INDEX(body!$C$2:$C$34,MATCH(INDEX(souhrn!$C$2:$C$1899,MATCH(CONCATENATE("11#",$B20),souhrn!$E$2:$E$1899,0),1),body!$A$2:$A$34,0),1),"")</f>
        <v>34</v>
      </c>
      <c r="T20">
        <f>IFERROR(INDEX(body!$C$2:$C$34,MATCH(INDEX(souhrn!$C$2:$C$1899,MATCH(CONCATENATE("12#",$B20),souhrn!$E$2:$E$1899,0),1),body!$A$2:$A$34,0),1),"")</f>
        <v>28</v>
      </c>
      <c r="U20">
        <f>IFERROR(INDEX(body!$C$2:$C$34,MATCH(INDEX(souhrn!$C$2:$C$1899,MATCH(CONCATENATE("13#",$B20),souhrn!$E$2:$E$1899,0),1),body!$A$2:$A$34,0),1),"")</f>
        <v>34</v>
      </c>
      <c r="V20">
        <f>IFERROR(INDEX(body!$C$2:$C$34,MATCH(INDEX(souhrn!$C$2:$C$1899,MATCH(CONCATENATE("14#",$B20),souhrn!$E$2:$E$1899,0),1),body!$A$2:$A$34,0),1),"")</f>
        <v>22</v>
      </c>
      <c r="W20" t="str">
        <f>IFERROR(INDEX(body!$E$2:$E$34,MATCH(INDEX(souhrn!$C$2:$C$1899,MATCH(CONCATENATE("15#",$B20),souhrn!$E$2:$E$1899,0),1),body!$A$2:$A$34,0),1),"")</f>
        <v/>
      </c>
      <c r="X20" t="str">
        <f>IFERROR(INDEX(body!$E$2:$E$34,MATCH(INDEX(souhrn!$C$2:$C$1899,MATCH(CONCATENATE("16#",$B20),souhrn!$E$2:$E$1899,0),1),body!$A$2:$A$34,0),1),"")</f>
        <v/>
      </c>
      <c r="Y20" t="str">
        <f>IFERROR(INDEX(body!$E$2:$E$34,MATCH(INDEX(souhrn!$C$2:$C$1899,MATCH(CONCATENATE("17#",$B20),souhrn!$E$2:$E$1899,0),1),body!$A$2:$A$34,0),1),"")</f>
        <v/>
      </c>
      <c r="Z20" t="str">
        <f>IFERROR(INDEX(body!$E$2:$E$34,MATCH(INDEX(souhrn!$C$2:$C$1899,MATCH(CONCATENATE("18#",$B20),souhrn!$E$2:$E$1899,0),1),body!$A$2:$A$34,0),1),"")</f>
        <v/>
      </c>
      <c r="AA20">
        <f>INDEX(zavody!B:B,MATCH(B20,zavody!A:A,0))</f>
        <v>14</v>
      </c>
      <c r="AB20">
        <f t="shared" si="0"/>
        <v>368</v>
      </c>
      <c r="AC20">
        <f t="shared" si="1"/>
        <v>300</v>
      </c>
      <c r="AD20">
        <v>16</v>
      </c>
      <c r="AE20">
        <f t="shared" si="2"/>
        <v>340</v>
      </c>
      <c r="AF20">
        <v>212</v>
      </c>
    </row>
    <row r="21" spans="1:32" x14ac:dyDescent="0.45">
      <c r="A21">
        <v>4251</v>
      </c>
      <c r="B21" t="s">
        <v>108</v>
      </c>
      <c r="C21">
        <f>IFERROR(INDEX(body!$B$2:$B$34,MATCH(INDEX(souhrn!$C$2:$C$1899,MATCH(CONCATENATE("1#",$B21),souhrn!$E$2:$E$1899,0),1),body!$A$2:$A$34,0),1),"")</f>
        <v>18</v>
      </c>
      <c r="D21">
        <f>IFERROR(INDEX(body!$B$2:$B$34,MATCH(INDEX(souhrn!$C$2:$C$1899,MATCH(CONCATENATE("2#",$B21),souhrn!$E$2:$E$1899,0),1),body!$A$2:$A$34,0),1),"")</f>
        <v>36</v>
      </c>
      <c r="E21">
        <f>IFERROR(INDEX(body!$B$2:$B$34,MATCH(INDEX(souhrn!$C$2:$C$1899,MATCH(CONCATENATE("3#",$B21),souhrn!$E$2:$E$1899,0),1),body!$A$2:$A$34,0),1),"")</f>
        <v>30</v>
      </c>
      <c r="F21">
        <f>IFERROR(INDEX(body!$B$2:$B$34,MATCH(INDEX(souhrn!$C$2:$C$1899,MATCH(CONCATENATE("4#",$B21),souhrn!$E$2:$E$1899,0),1),body!$A$2:$A$34,0),1),"")</f>
        <v>14</v>
      </c>
      <c r="G21">
        <f>IFERROR(INDEX(body!$B$2:$B$34,MATCH(INDEX(souhrn!$C$2:$C$1899,MATCH(CONCATENATE("5#",$B21),souhrn!$E$2:$E$1899,0),1),body!$A$2:$A$34,0),1),"")</f>
        <v>30</v>
      </c>
      <c r="H21">
        <f>IFERROR(INDEX(body!$B$2:$B$34,MATCH(INDEX(souhrn!$C$2:$C$1899,MATCH(CONCATENATE("6#",$B21),souhrn!$E$2:$E$1899,0),1),body!$A$2:$A$34,0),1),"")</f>
        <v>22</v>
      </c>
      <c r="I21">
        <f>IFERROR(INDEX(body!$B$2:$B$34,MATCH(INDEX(souhrn!$C$2:$C$1899,MATCH(CONCATENATE("7#",$B21),souhrn!$E$2:$E$1899,0),1),body!$A$2:$A$34,0),1),"")</f>
        <v>22</v>
      </c>
      <c r="J21">
        <f>IFERROR(INDEX(body!$B$2:$B$34,MATCH(INDEX(souhrn!$C$2:$C$1899,MATCH(CONCATENATE("8#",$B21),souhrn!$E$2:$E$1899,0),1),body!$A$2:$A$34,0),1),"")</f>
        <v>22</v>
      </c>
      <c r="K21" t="str">
        <f>IFERROR(INDEX(body!$F$2:$F$34,MATCH(INDEX(souhrn!$C$2:$C$1899,MATCH(CONCATENATE("19#",$B21),souhrn!$E$2:$E$1899,0),1),body!$A$2:$A$34,0),1),"")</f>
        <v/>
      </c>
      <c r="L21" t="str">
        <f>IFERROR(INDEX(body!$F$2:$F$34,MATCH(INDEX(souhrn!$C$2:$C$1899,MATCH(CONCATENATE("20#",$B21),souhrn!$E$2:$E$1899,0),1),body!$A$2:$A$34,0),1),"")</f>
        <v/>
      </c>
      <c r="M21" t="str">
        <f>IFERROR(INDEX(body!$F$2:$F$34,MATCH(INDEX(souhrn!$C$2:$C$1899,MATCH(CONCATENATE("21#",$B21),souhrn!$E$2:$E$1899,0),1),body!$A$2:$A$34,0),1),"")</f>
        <v/>
      </c>
      <c r="N21" t="str">
        <f>IFERROR(INDEX(body!$F$2:$F$34,MATCH(INDEX(souhrn!$C$2:$C$1899,MATCH(CONCATENATE("22#",$B21),souhrn!$E$2:$E$1899,0),1),body!$A$2:$A$34,0),1),"")</f>
        <v/>
      </c>
      <c r="O21" t="str">
        <f>IFERROR(INDEX(body!$F$2:$F$34,MATCH(INDEX(souhrn!$C$2:$C$1899,MATCH(CONCATENATE("23#",$B21),souhrn!$E$2:$E$1899,0),1),body!$A$2:$A$34,0),1),"")</f>
        <v/>
      </c>
      <c r="P21" t="str">
        <f>IFERROR(INDEX(body!$F$2:$F$34,MATCH(INDEX(souhrn!$C$2:$C$1899,MATCH(CONCATENATE("24#",$B21),souhrn!$E$2:$E$1899,0),1),body!$A$2:$A$34,0),1),"")</f>
        <v/>
      </c>
      <c r="Q21">
        <f>IFERROR(INDEX(body!$D$2:$D$34,MATCH(INDEX(souhrn!$C$2:$C$1899,MATCH(CONCATENATE("9#",$B21),souhrn!$E$2:$E$1899,0),1),body!$A$2:$A$34,0),1),"")</f>
        <v>36</v>
      </c>
      <c r="R21">
        <f>IFERROR(INDEX(body!$D$2:$D$34,MATCH(INDEX(souhrn!$C$2:$C$1899,MATCH(CONCATENATE("10#",$B21),souhrn!$E$2:$E$1899,0),1),body!$A$2:$A$34,0),1),"")</f>
        <v>38</v>
      </c>
      <c r="S21">
        <f>IFERROR(INDEX(body!$C$2:$C$34,MATCH(INDEX(souhrn!$C$2:$C$1899,MATCH(CONCATENATE("11#",$B21),souhrn!$E$2:$E$1899,0),1),body!$A$2:$A$34,0),1),"")</f>
        <v>8</v>
      </c>
      <c r="T21">
        <f>IFERROR(INDEX(body!$C$2:$C$34,MATCH(INDEX(souhrn!$C$2:$C$1899,MATCH(CONCATENATE("12#",$B21),souhrn!$E$2:$E$1899,0),1),body!$A$2:$A$34,0),1),"")</f>
        <v>12</v>
      </c>
      <c r="U21">
        <f>IFERROR(INDEX(body!$C$2:$C$34,MATCH(INDEX(souhrn!$C$2:$C$1899,MATCH(CONCATENATE("13#",$B21),souhrn!$E$2:$E$1899,0),1),body!$A$2:$A$34,0),1),"")</f>
        <v>30</v>
      </c>
      <c r="V21">
        <f>IFERROR(INDEX(body!$C$2:$C$34,MATCH(INDEX(souhrn!$C$2:$C$1899,MATCH(CONCATENATE("14#",$B21),souhrn!$E$2:$E$1899,0),1),body!$A$2:$A$34,0),1),"")</f>
        <v>28</v>
      </c>
      <c r="W21" t="str">
        <f>IFERROR(INDEX(body!$E$2:$E$34,MATCH(INDEX(souhrn!$C$2:$C$1899,MATCH(CONCATENATE("15#",$B21),souhrn!$E$2:$E$1899,0),1),body!$A$2:$A$34,0),1),"")</f>
        <v/>
      </c>
      <c r="X21" t="str">
        <f>IFERROR(INDEX(body!$E$2:$E$34,MATCH(INDEX(souhrn!$C$2:$C$1899,MATCH(CONCATENATE("16#",$B21),souhrn!$E$2:$E$1899,0),1),body!$A$2:$A$34,0),1),"")</f>
        <v/>
      </c>
      <c r="Y21" t="str">
        <f>IFERROR(INDEX(body!$E$2:$E$34,MATCH(INDEX(souhrn!$C$2:$C$1899,MATCH(CONCATENATE("17#",$B21),souhrn!$E$2:$E$1899,0),1),body!$A$2:$A$34,0),1),"")</f>
        <v/>
      </c>
      <c r="Z21" t="str">
        <f>IFERROR(INDEX(body!$E$2:$E$34,MATCH(INDEX(souhrn!$C$2:$C$1899,MATCH(CONCATENATE("18#",$B21),souhrn!$E$2:$E$1899,0),1),body!$A$2:$A$34,0),1),"")</f>
        <v/>
      </c>
      <c r="AA21">
        <f>INDEX(zavody!B:B,MATCH(B21,zavody!A:A,0))</f>
        <v>14</v>
      </c>
      <c r="AB21">
        <f t="shared" si="0"/>
        <v>346</v>
      </c>
      <c r="AC21">
        <f t="shared" si="1"/>
        <v>294</v>
      </c>
      <c r="AD21">
        <v>17</v>
      </c>
      <c r="AE21">
        <f t="shared" si="2"/>
        <v>326</v>
      </c>
      <c r="AF21">
        <v>179</v>
      </c>
    </row>
    <row r="22" spans="1:32" x14ac:dyDescent="0.45">
      <c r="A22">
        <v>3834</v>
      </c>
      <c r="B22" t="s">
        <v>153</v>
      </c>
      <c r="C22">
        <f>IFERROR(INDEX(body!$B$2:$B$34,MATCH(INDEX(souhrn!$C$2:$C$1899,MATCH(CONCATENATE("1#",$B22),souhrn!$E$2:$E$1899,0),1),body!$A$2:$A$34,0),1),"")</f>
        <v>22</v>
      </c>
      <c r="D22">
        <f>IFERROR(INDEX(body!$B$2:$B$34,MATCH(INDEX(souhrn!$C$2:$C$1899,MATCH(CONCATENATE("2#",$B22),souhrn!$E$2:$E$1899,0),1),body!$A$2:$A$34,0),1),"")</f>
        <v>16</v>
      </c>
      <c r="E22">
        <f>IFERROR(INDEX(body!$B$2:$B$34,MATCH(INDEX(souhrn!$C$2:$C$1899,MATCH(CONCATENATE("3#",$B22),souhrn!$E$2:$E$1899,0),1),body!$A$2:$A$34,0),1),"")</f>
        <v>14</v>
      </c>
      <c r="F22">
        <f>IFERROR(INDEX(body!$B$2:$B$34,MATCH(INDEX(souhrn!$C$2:$C$1899,MATCH(CONCATENATE("4#",$B22),souhrn!$E$2:$E$1899,0),1),body!$A$2:$A$34,0),1),"")</f>
        <v>20</v>
      </c>
      <c r="G22">
        <f>IFERROR(INDEX(body!$B$2:$B$34,MATCH(INDEX(souhrn!$C$2:$C$1899,MATCH(CONCATENATE("5#",$B22),souhrn!$E$2:$E$1899,0),1),body!$A$2:$A$34,0),1),"")</f>
        <v>28</v>
      </c>
      <c r="H22">
        <f>IFERROR(INDEX(body!$B$2:$B$34,MATCH(INDEX(souhrn!$C$2:$C$1899,MATCH(CONCATENATE("6#",$B22),souhrn!$E$2:$E$1899,0),1),body!$A$2:$A$34,0),1),"")</f>
        <v>38</v>
      </c>
      <c r="I22">
        <f>IFERROR(INDEX(body!$B$2:$B$34,MATCH(INDEX(souhrn!$C$2:$C$1899,MATCH(CONCATENATE("7#",$B22),souhrn!$E$2:$E$1899,0),1),body!$A$2:$A$34,0),1),"")</f>
        <v>28</v>
      </c>
      <c r="J22">
        <f>IFERROR(INDEX(body!$B$2:$B$34,MATCH(INDEX(souhrn!$C$2:$C$1899,MATCH(CONCATENATE("8#",$B22),souhrn!$E$2:$E$1899,0),1),body!$A$2:$A$34,0),1),"")</f>
        <v>14</v>
      </c>
      <c r="K22" t="str">
        <f>IFERROR(INDEX(body!$F$2:$F$34,MATCH(INDEX(souhrn!$C$2:$C$1899,MATCH(CONCATENATE("19#",$B22),souhrn!$E$2:$E$1899,0),1),body!$A$2:$A$34,0),1),"")</f>
        <v/>
      </c>
      <c r="L22" t="str">
        <f>IFERROR(INDEX(body!$F$2:$F$34,MATCH(INDEX(souhrn!$C$2:$C$1899,MATCH(CONCATENATE("20#",$B22),souhrn!$E$2:$E$1899,0),1),body!$A$2:$A$34,0),1),"")</f>
        <v/>
      </c>
      <c r="M22" t="str">
        <f>IFERROR(INDEX(body!$F$2:$F$34,MATCH(INDEX(souhrn!$C$2:$C$1899,MATCH(CONCATENATE("21#",$B22),souhrn!$E$2:$E$1899,0),1),body!$A$2:$A$34,0),1),"")</f>
        <v/>
      </c>
      <c r="N22" t="str">
        <f>IFERROR(INDEX(body!$F$2:$F$34,MATCH(INDEX(souhrn!$C$2:$C$1899,MATCH(CONCATENATE("22#",$B22),souhrn!$E$2:$E$1899,0),1),body!$A$2:$A$34,0),1),"")</f>
        <v/>
      </c>
      <c r="O22" t="str">
        <f>IFERROR(INDEX(body!$F$2:$F$34,MATCH(INDEX(souhrn!$C$2:$C$1899,MATCH(CONCATENATE("23#",$B22),souhrn!$E$2:$E$1899,0),1),body!$A$2:$A$34,0),1),"")</f>
        <v/>
      </c>
      <c r="P22" t="str">
        <f>IFERROR(INDEX(body!$F$2:$F$34,MATCH(INDEX(souhrn!$C$2:$C$1899,MATCH(CONCATENATE("24#",$B22),souhrn!$E$2:$E$1899,0),1),body!$A$2:$A$34,0),1),"")</f>
        <v/>
      </c>
      <c r="Q22">
        <f>IFERROR(INDEX(body!$D$2:$D$34,MATCH(INDEX(souhrn!$C$2:$C$1899,MATCH(CONCATENATE("9#",$B22),souhrn!$E$2:$E$1899,0),1),body!$A$2:$A$34,0),1),"")</f>
        <v>40</v>
      </c>
      <c r="R22">
        <f>IFERROR(INDEX(body!$D$2:$D$34,MATCH(INDEX(souhrn!$C$2:$C$1899,MATCH(CONCATENATE("10#",$B22),souhrn!$E$2:$E$1899,0),1),body!$A$2:$A$34,0),1),"")</f>
        <v>18</v>
      </c>
      <c r="S22">
        <f>IFERROR(INDEX(body!$C$2:$C$34,MATCH(INDEX(souhrn!$C$2:$C$1899,MATCH(CONCATENATE("11#",$B22),souhrn!$E$2:$E$1899,0),1),body!$A$2:$A$34,0),1),"")</f>
        <v>26</v>
      </c>
      <c r="T22">
        <f>IFERROR(INDEX(body!$C$2:$C$34,MATCH(INDEX(souhrn!$C$2:$C$1899,MATCH(CONCATENATE("12#",$B22),souhrn!$E$2:$E$1899,0),1),body!$A$2:$A$34,0),1),"")</f>
        <v>34</v>
      </c>
      <c r="U22">
        <f>IFERROR(INDEX(body!$C$2:$C$34,MATCH(INDEX(souhrn!$C$2:$C$1899,MATCH(CONCATENATE("13#",$B22),souhrn!$E$2:$E$1899,0),1),body!$A$2:$A$34,0),1),"")</f>
        <v>32</v>
      </c>
      <c r="V22">
        <f>IFERROR(INDEX(body!$C$2:$C$34,MATCH(INDEX(souhrn!$C$2:$C$1899,MATCH(CONCATENATE("14#",$B22),souhrn!$E$2:$E$1899,0),1),body!$A$2:$A$34,0),1),"")</f>
        <v>22</v>
      </c>
      <c r="W22" t="str">
        <f>IFERROR(INDEX(body!$E$2:$E$34,MATCH(INDEX(souhrn!$C$2:$C$1899,MATCH(CONCATENATE("15#",$B22),souhrn!$E$2:$E$1899,0),1),body!$A$2:$A$34,0),1),"")</f>
        <v/>
      </c>
      <c r="X22" t="str">
        <f>IFERROR(INDEX(body!$E$2:$E$34,MATCH(INDEX(souhrn!$C$2:$C$1899,MATCH(CONCATENATE("16#",$B22),souhrn!$E$2:$E$1899,0),1),body!$A$2:$A$34,0),1),"")</f>
        <v/>
      </c>
      <c r="Y22" t="str">
        <f>IFERROR(INDEX(body!$E$2:$E$34,MATCH(INDEX(souhrn!$C$2:$C$1899,MATCH(CONCATENATE("17#",$B22),souhrn!$E$2:$E$1899,0),1),body!$A$2:$A$34,0),1),"")</f>
        <v/>
      </c>
      <c r="Z22" t="str">
        <f>IFERROR(INDEX(body!$E$2:$E$34,MATCH(INDEX(souhrn!$C$2:$C$1899,MATCH(CONCATENATE("18#",$B22),souhrn!$E$2:$E$1899,0),1),body!$A$2:$A$34,0),1),"")</f>
        <v/>
      </c>
      <c r="AA22">
        <f>INDEX(zavody!B:B,MATCH(B22,zavody!A:A,0))</f>
        <v>14</v>
      </c>
      <c r="AB22">
        <f t="shared" si="0"/>
        <v>352</v>
      </c>
      <c r="AC22">
        <f t="shared" si="1"/>
        <v>290</v>
      </c>
      <c r="AD22">
        <v>18</v>
      </c>
      <c r="AE22">
        <f t="shared" si="2"/>
        <v>324</v>
      </c>
      <c r="AF22">
        <v>102</v>
      </c>
    </row>
    <row r="23" spans="1:32" x14ac:dyDescent="0.45">
      <c r="A23">
        <v>2588</v>
      </c>
      <c r="B23" t="s">
        <v>23</v>
      </c>
      <c r="C23">
        <f>IFERROR(INDEX(body!$B$2:$B$34,MATCH(INDEX(souhrn!$C$2:$C$1899,MATCH(CONCATENATE("1#",$B23),souhrn!$E$2:$E$1899,0),1),body!$A$2:$A$34,0),1),"")</f>
        <v>20</v>
      </c>
      <c r="D23">
        <f>IFERROR(INDEX(body!$B$2:$B$34,MATCH(INDEX(souhrn!$C$2:$C$1899,MATCH(CONCATENATE("2#",$B23),souhrn!$E$2:$E$1899,0),1),body!$A$2:$A$34,0),1),"")</f>
        <v>30</v>
      </c>
      <c r="E23">
        <f>IFERROR(INDEX(body!$B$2:$B$34,MATCH(INDEX(souhrn!$C$2:$C$1899,MATCH(CONCATENATE("3#",$B23),souhrn!$E$2:$E$1899,0),1),body!$A$2:$A$34,0),1),"")</f>
        <v>28</v>
      </c>
      <c r="F23">
        <f>IFERROR(INDEX(body!$B$2:$B$34,MATCH(INDEX(souhrn!$C$2:$C$1899,MATCH(CONCATENATE("4#",$B23),souhrn!$E$2:$E$1899,0),1),body!$A$2:$A$34,0),1),"")</f>
        <v>22</v>
      </c>
      <c r="G23">
        <f>IFERROR(INDEX(body!$B$2:$B$34,MATCH(INDEX(souhrn!$C$2:$C$1899,MATCH(CONCATENATE("5#",$B23),souhrn!$E$2:$E$1899,0),1),body!$A$2:$A$34,0),1),"")</f>
        <v>36</v>
      </c>
      <c r="H23">
        <f>IFERROR(INDEX(body!$B$2:$B$34,MATCH(INDEX(souhrn!$C$2:$C$1899,MATCH(CONCATENATE("6#",$B23),souhrn!$E$2:$E$1899,0),1),body!$A$2:$A$34,0),1),"")</f>
        <v>14</v>
      </c>
      <c r="I23">
        <f>IFERROR(INDEX(body!$B$2:$B$34,MATCH(INDEX(souhrn!$C$2:$C$1899,MATCH(CONCATENATE("7#",$B23),souhrn!$E$2:$E$1899,0),1),body!$A$2:$A$34,0),1),"")</f>
        <v>30</v>
      </c>
      <c r="J23">
        <f>IFERROR(INDEX(body!$B$2:$B$34,MATCH(INDEX(souhrn!$C$2:$C$1899,MATCH(CONCATENATE("8#",$B23),souhrn!$E$2:$E$1899,0),1),body!$A$2:$A$34,0),1),"")</f>
        <v>26</v>
      </c>
      <c r="K23" t="str">
        <f>IFERROR(INDEX(body!$F$2:$F$34,MATCH(INDEX(souhrn!$C$2:$C$1899,MATCH(CONCATENATE("19#",$B23),souhrn!$E$2:$E$1899,0),1),body!$A$2:$A$34,0),1),"")</f>
        <v/>
      </c>
      <c r="L23" t="str">
        <f>IFERROR(INDEX(body!$F$2:$F$34,MATCH(INDEX(souhrn!$C$2:$C$1899,MATCH(CONCATENATE("20#",$B23),souhrn!$E$2:$E$1899,0),1),body!$A$2:$A$34,0),1),"")</f>
        <v/>
      </c>
      <c r="M23" t="str">
        <f>IFERROR(INDEX(body!$F$2:$F$34,MATCH(INDEX(souhrn!$C$2:$C$1899,MATCH(CONCATENATE("21#",$B23),souhrn!$E$2:$E$1899,0),1),body!$A$2:$A$34,0),1),"")</f>
        <v/>
      </c>
      <c r="N23" t="str">
        <f>IFERROR(INDEX(body!$F$2:$F$34,MATCH(INDEX(souhrn!$C$2:$C$1899,MATCH(CONCATENATE("22#",$B23),souhrn!$E$2:$E$1899,0),1),body!$A$2:$A$34,0),1),"")</f>
        <v/>
      </c>
      <c r="O23" t="str">
        <f>IFERROR(INDEX(body!$F$2:$F$34,MATCH(INDEX(souhrn!$C$2:$C$1899,MATCH(CONCATENATE("23#",$B23),souhrn!$E$2:$E$1899,0),1),body!$A$2:$A$34,0),1),"")</f>
        <v/>
      </c>
      <c r="P23" t="str">
        <f>IFERROR(INDEX(body!$F$2:$F$34,MATCH(INDEX(souhrn!$C$2:$C$1899,MATCH(CONCATENATE("24#",$B23),souhrn!$E$2:$E$1899,0),1),body!$A$2:$A$34,0),1),"")</f>
        <v/>
      </c>
      <c r="Q23">
        <f>IFERROR(INDEX(body!$D$2:$D$34,MATCH(INDEX(souhrn!$C$2:$C$1899,MATCH(CONCATENATE("9#",$B23),souhrn!$E$2:$E$1899,0),1),body!$A$2:$A$34,0),1),"")</f>
        <v>24</v>
      </c>
      <c r="R23">
        <f>IFERROR(INDEX(body!$D$2:$D$34,MATCH(INDEX(souhrn!$C$2:$C$1899,MATCH(CONCATENATE("10#",$B23),souhrn!$E$2:$E$1899,0),1),body!$A$2:$A$34,0),1),"")</f>
        <v>32</v>
      </c>
      <c r="S23">
        <f>IFERROR(INDEX(body!$C$2:$C$34,MATCH(INDEX(souhrn!$C$2:$C$1899,MATCH(CONCATENATE("11#",$B23),souhrn!$E$2:$E$1899,0),1),body!$A$2:$A$34,0),1),"")</f>
        <v>32</v>
      </c>
      <c r="T23">
        <f>IFERROR(INDEX(body!$C$2:$C$34,MATCH(INDEX(souhrn!$C$2:$C$1899,MATCH(CONCATENATE("12#",$B23),souhrn!$E$2:$E$1899,0),1),body!$A$2:$A$34,0),1),"")</f>
        <v>26</v>
      </c>
      <c r="U23" t="str">
        <f>IFERROR(INDEX(body!$C$2:$C$34,MATCH(INDEX(souhrn!$C$2:$C$1899,MATCH(CONCATENATE("13#",$B23),souhrn!$E$2:$E$1899,0),1),body!$A$2:$A$34,0),1),"")</f>
        <v/>
      </c>
      <c r="V23" t="str">
        <f>IFERROR(INDEX(body!$C$2:$C$34,MATCH(INDEX(souhrn!$C$2:$C$1899,MATCH(CONCATENATE("14#",$B23),souhrn!$E$2:$E$1899,0),1),body!$A$2:$A$34,0),1),"")</f>
        <v/>
      </c>
      <c r="W23" t="str">
        <f>IFERROR(INDEX(body!$E$2:$E$34,MATCH(INDEX(souhrn!$C$2:$C$1899,MATCH(CONCATENATE("15#",$B23),souhrn!$E$2:$E$1899,0),1),body!$A$2:$A$34,0),1),"")</f>
        <v/>
      </c>
      <c r="X23" t="str">
        <f>IFERROR(INDEX(body!$E$2:$E$34,MATCH(INDEX(souhrn!$C$2:$C$1899,MATCH(CONCATENATE("16#",$B23),souhrn!$E$2:$E$1899,0),1),body!$A$2:$A$34,0),1),"")</f>
        <v/>
      </c>
      <c r="Y23" t="str">
        <f>IFERROR(INDEX(body!$E$2:$E$34,MATCH(INDEX(souhrn!$C$2:$C$1899,MATCH(CONCATENATE("17#",$B23),souhrn!$E$2:$E$1899,0),1),body!$A$2:$A$34,0),1),"")</f>
        <v/>
      </c>
      <c r="Z23" t="str">
        <f>IFERROR(INDEX(body!$E$2:$E$34,MATCH(INDEX(souhrn!$C$2:$C$1899,MATCH(CONCATENATE("18#",$B23),souhrn!$E$2:$E$1899,0),1),body!$A$2:$A$34,0),1),"")</f>
        <v/>
      </c>
      <c r="AA23">
        <f>INDEX(zavody!B:B,MATCH(B23,zavody!A:A,0))</f>
        <v>12</v>
      </c>
      <c r="AB23">
        <f t="shared" si="0"/>
        <v>320</v>
      </c>
      <c r="AC23">
        <f t="shared" si="1"/>
        <v>286</v>
      </c>
      <c r="AD23">
        <v>19</v>
      </c>
      <c r="AE23">
        <f t="shared" si="2"/>
        <v>320</v>
      </c>
      <c r="AF23">
        <v>52</v>
      </c>
    </row>
    <row r="24" spans="1:32" x14ac:dyDescent="0.45">
      <c r="A24">
        <v>3885</v>
      </c>
      <c r="B24" t="s">
        <v>89</v>
      </c>
      <c r="C24">
        <f>IFERROR(INDEX(body!$B$2:$B$34,MATCH(INDEX(souhrn!$C$2:$C$1899,MATCH(CONCATENATE("1#",$B24),souhrn!$E$2:$E$1899,0),1),body!$A$2:$A$34,0),1),"")</f>
        <v>30</v>
      </c>
      <c r="D24">
        <f>IFERROR(INDEX(body!$B$2:$B$34,MATCH(INDEX(souhrn!$C$2:$C$1899,MATCH(CONCATENATE("2#",$B24),souhrn!$E$2:$E$1899,0),1),body!$A$2:$A$34,0),1),"")</f>
        <v>28</v>
      </c>
      <c r="E24">
        <f>IFERROR(INDEX(body!$B$2:$B$34,MATCH(INDEX(souhrn!$C$2:$C$1899,MATCH(CONCATENATE("3#",$B24),souhrn!$E$2:$E$1899,0),1),body!$A$2:$A$34,0),1),"")</f>
        <v>20</v>
      </c>
      <c r="F24">
        <f>IFERROR(INDEX(body!$B$2:$B$34,MATCH(INDEX(souhrn!$C$2:$C$1899,MATCH(CONCATENATE("4#",$B24),souhrn!$E$2:$E$1899,0),1),body!$A$2:$A$34,0),1),"")</f>
        <v>18</v>
      </c>
      <c r="G24">
        <f>IFERROR(INDEX(body!$B$2:$B$34,MATCH(INDEX(souhrn!$C$2:$C$1899,MATCH(CONCATENATE("5#",$B24),souhrn!$E$2:$E$1899,0),1),body!$A$2:$A$34,0),1),"")</f>
        <v>12</v>
      </c>
      <c r="H24">
        <f>IFERROR(INDEX(body!$B$2:$B$34,MATCH(INDEX(souhrn!$C$2:$C$1899,MATCH(CONCATENATE("6#",$B24),souhrn!$E$2:$E$1899,0),1),body!$A$2:$A$34,0),1),"")</f>
        <v>34</v>
      </c>
      <c r="I24">
        <f>IFERROR(INDEX(body!$B$2:$B$34,MATCH(INDEX(souhrn!$C$2:$C$1899,MATCH(CONCATENATE("7#",$B24),souhrn!$E$2:$E$1899,0),1),body!$A$2:$A$34,0),1),"")</f>
        <v>26</v>
      </c>
      <c r="J24">
        <f>IFERROR(INDEX(body!$B$2:$B$34,MATCH(INDEX(souhrn!$C$2:$C$1899,MATCH(CONCATENATE("8#",$B24),souhrn!$E$2:$E$1899,0),1),body!$A$2:$A$34,0),1),"")</f>
        <v>28</v>
      </c>
      <c r="K24" t="str">
        <f>IFERROR(INDEX(body!$F$2:$F$34,MATCH(INDEX(souhrn!$C$2:$C$1899,MATCH(CONCATENATE("19#",$B24),souhrn!$E$2:$E$1899,0),1),body!$A$2:$A$34,0),1),"")</f>
        <v/>
      </c>
      <c r="L24" t="str">
        <f>IFERROR(INDEX(body!$F$2:$F$34,MATCH(INDEX(souhrn!$C$2:$C$1899,MATCH(CONCATENATE("20#",$B24),souhrn!$E$2:$E$1899,0),1),body!$A$2:$A$34,0),1),"")</f>
        <v/>
      </c>
      <c r="M24" t="str">
        <f>IFERROR(INDEX(body!$F$2:$F$34,MATCH(INDEX(souhrn!$C$2:$C$1899,MATCH(CONCATENATE("21#",$B24),souhrn!$E$2:$E$1899,0),1),body!$A$2:$A$34,0),1),"")</f>
        <v/>
      </c>
      <c r="N24" t="str">
        <f>IFERROR(INDEX(body!$F$2:$F$34,MATCH(INDEX(souhrn!$C$2:$C$1899,MATCH(CONCATENATE("22#",$B24),souhrn!$E$2:$E$1899,0),1),body!$A$2:$A$34,0),1),"")</f>
        <v/>
      </c>
      <c r="O24" t="str">
        <f>IFERROR(INDEX(body!$F$2:$F$34,MATCH(INDEX(souhrn!$C$2:$C$1899,MATCH(CONCATENATE("23#",$B24),souhrn!$E$2:$E$1899,0),1),body!$A$2:$A$34,0),1),"")</f>
        <v/>
      </c>
      <c r="P24" t="str">
        <f>IFERROR(INDEX(body!$F$2:$F$34,MATCH(INDEX(souhrn!$C$2:$C$1899,MATCH(CONCATENATE("24#",$B24),souhrn!$E$2:$E$1899,0),1),body!$A$2:$A$34,0),1),"")</f>
        <v/>
      </c>
      <c r="Q24">
        <f>IFERROR(INDEX(body!$D$2:$D$34,MATCH(INDEX(souhrn!$C$2:$C$1899,MATCH(CONCATENATE("9#",$B24),souhrn!$E$2:$E$1899,0),1),body!$A$2:$A$34,0),1),"")</f>
        <v>32</v>
      </c>
      <c r="R24">
        <f>IFERROR(INDEX(body!$D$2:$D$34,MATCH(INDEX(souhrn!$C$2:$C$1899,MATCH(CONCATENATE("10#",$B24),souhrn!$E$2:$E$1899,0),1),body!$A$2:$A$34,0),1),"")</f>
        <v>30</v>
      </c>
      <c r="S24">
        <f>IFERROR(INDEX(body!$C$2:$C$34,MATCH(INDEX(souhrn!$C$2:$C$1899,MATCH(CONCATENATE("11#",$B24),souhrn!$E$2:$E$1899,0),1),body!$A$2:$A$34,0),1),"")</f>
        <v>30</v>
      </c>
      <c r="T24">
        <f>IFERROR(INDEX(body!$C$2:$C$34,MATCH(INDEX(souhrn!$C$2:$C$1899,MATCH(CONCATENATE("12#",$B24),souhrn!$E$2:$E$1899,0),1),body!$A$2:$A$34,0),1),"")</f>
        <v>28</v>
      </c>
      <c r="U24" t="str">
        <f>IFERROR(INDEX(body!$C$2:$C$34,MATCH(INDEX(souhrn!$C$2:$C$1899,MATCH(CONCATENATE("13#",$B24),souhrn!$E$2:$E$1899,0),1),body!$A$2:$A$34,0),1),"")</f>
        <v/>
      </c>
      <c r="V24" t="str">
        <f>IFERROR(INDEX(body!$C$2:$C$34,MATCH(INDEX(souhrn!$C$2:$C$1899,MATCH(CONCATENATE("14#",$B24),souhrn!$E$2:$E$1899,0),1),body!$A$2:$A$34,0),1),"")</f>
        <v/>
      </c>
      <c r="W24" t="str">
        <f>IFERROR(INDEX(body!$E$2:$E$34,MATCH(INDEX(souhrn!$C$2:$C$1899,MATCH(CONCATENATE("15#",$B24),souhrn!$E$2:$E$1899,0),1),body!$A$2:$A$34,0),1),"")</f>
        <v/>
      </c>
      <c r="X24" t="str">
        <f>IFERROR(INDEX(body!$E$2:$E$34,MATCH(INDEX(souhrn!$C$2:$C$1899,MATCH(CONCATENATE("16#",$B24),souhrn!$E$2:$E$1899,0),1),body!$A$2:$A$34,0),1),"")</f>
        <v/>
      </c>
      <c r="Y24" t="str">
        <f>IFERROR(INDEX(body!$E$2:$E$34,MATCH(INDEX(souhrn!$C$2:$C$1899,MATCH(CONCATENATE("17#",$B24),souhrn!$E$2:$E$1899,0),1),body!$A$2:$A$34,0),1),"")</f>
        <v/>
      </c>
      <c r="Z24" t="str">
        <f>IFERROR(INDEX(body!$E$2:$E$34,MATCH(INDEX(souhrn!$C$2:$C$1899,MATCH(CONCATENATE("18#",$B24),souhrn!$E$2:$E$1899,0),1),body!$A$2:$A$34,0),1),"")</f>
        <v/>
      </c>
      <c r="AA24">
        <f>INDEX(zavody!B:B,MATCH(B24,zavody!A:A,0))</f>
        <v>12</v>
      </c>
      <c r="AB24">
        <f t="shared" si="0"/>
        <v>316</v>
      </c>
      <c r="AC24">
        <f t="shared" si="1"/>
        <v>286</v>
      </c>
      <c r="AD24">
        <v>20</v>
      </c>
      <c r="AE24">
        <f t="shared" si="2"/>
        <v>316</v>
      </c>
      <c r="AF24">
        <v>104</v>
      </c>
    </row>
    <row r="25" spans="1:32" x14ac:dyDescent="0.45">
      <c r="A25">
        <v>2355</v>
      </c>
      <c r="B25" t="s">
        <v>4</v>
      </c>
      <c r="C25" t="str">
        <f>IFERROR(INDEX(body!$B$2:$B$34,MATCH(INDEX(souhrn!$C$2:$C$1899,MATCH(CONCATENATE("1#",$B25),souhrn!$E$2:$E$1899,0),1),body!$A$2:$A$34,0),1),"")</f>
        <v/>
      </c>
      <c r="D25" t="str">
        <f>IFERROR(INDEX(body!$B$2:$B$34,MATCH(INDEX(souhrn!$C$2:$C$1899,MATCH(CONCATENATE("2#",$B25),souhrn!$E$2:$E$1899,0),1),body!$A$2:$A$34,0),1),"")</f>
        <v/>
      </c>
      <c r="E25" t="str">
        <f>IFERROR(INDEX(body!$B$2:$B$34,MATCH(INDEX(souhrn!$C$2:$C$1899,MATCH(CONCATENATE("3#",$B25),souhrn!$E$2:$E$1899,0),1),body!$A$2:$A$34,0),1),"")</f>
        <v/>
      </c>
      <c r="F25" t="str">
        <f>IFERROR(INDEX(body!$B$2:$B$34,MATCH(INDEX(souhrn!$C$2:$C$1899,MATCH(CONCATENATE("4#",$B25),souhrn!$E$2:$E$1899,0),1),body!$A$2:$A$34,0),1),"")</f>
        <v/>
      </c>
      <c r="G25" t="str">
        <f>IFERROR(INDEX(body!$B$2:$B$34,MATCH(INDEX(souhrn!$C$2:$C$1899,MATCH(CONCATENATE("5#",$B25),souhrn!$E$2:$E$1899,0),1),body!$A$2:$A$34,0),1),"")</f>
        <v/>
      </c>
      <c r="H25" t="str">
        <f>IFERROR(INDEX(body!$B$2:$B$34,MATCH(INDEX(souhrn!$C$2:$C$1899,MATCH(CONCATENATE("6#",$B25),souhrn!$E$2:$E$1899,0),1),body!$A$2:$A$34,0),1),"")</f>
        <v/>
      </c>
      <c r="I25" t="str">
        <f>IFERROR(INDEX(body!$B$2:$B$34,MATCH(INDEX(souhrn!$C$2:$C$1899,MATCH(CONCATENATE("7#",$B25),souhrn!$E$2:$E$1899,0),1),body!$A$2:$A$34,0),1),"")</f>
        <v/>
      </c>
      <c r="J25" t="str">
        <f>IFERROR(INDEX(body!$B$2:$B$34,MATCH(INDEX(souhrn!$C$2:$C$1899,MATCH(CONCATENATE("8#",$B25),souhrn!$E$2:$E$1899,0),1),body!$A$2:$A$34,0),1),"")</f>
        <v/>
      </c>
      <c r="K25">
        <f>IFERROR(INDEX(body!$F$2:$F$34,MATCH(INDEX(souhrn!$C$2:$C$1899,MATCH(CONCATENATE("19#",$B25),souhrn!$E$2:$E$1899,0),1),body!$A$2:$A$34,0),1),"")</f>
        <v>32</v>
      </c>
      <c r="L25">
        <f>IFERROR(INDEX(body!$F$2:$F$34,MATCH(INDEX(souhrn!$C$2:$C$1899,MATCH(CONCATENATE("20#",$B25),souhrn!$E$2:$E$1899,0),1),body!$A$2:$A$34,0),1),"")</f>
        <v>30</v>
      </c>
      <c r="M25">
        <f>IFERROR(INDEX(body!$F$2:$F$34,MATCH(INDEX(souhrn!$C$2:$C$1899,MATCH(CONCATENATE("21#",$B25),souhrn!$E$2:$E$1899,0),1),body!$A$2:$A$34,0),1),"")</f>
        <v>10</v>
      </c>
      <c r="N25">
        <f>IFERROR(INDEX(body!$F$2:$F$34,MATCH(INDEX(souhrn!$C$2:$C$1899,MATCH(CONCATENATE("22#",$B25),souhrn!$E$2:$E$1899,0),1),body!$A$2:$A$34,0),1),"")</f>
        <v>24</v>
      </c>
      <c r="O25">
        <f>IFERROR(INDEX(body!$F$2:$F$34,MATCH(INDEX(souhrn!$C$2:$C$1899,MATCH(CONCATENATE("23#",$B25),souhrn!$E$2:$E$1899,0),1),body!$A$2:$A$34,0),1),"")</f>
        <v>21</v>
      </c>
      <c r="P25">
        <f>IFERROR(INDEX(body!$F$2:$F$34,MATCH(INDEX(souhrn!$C$2:$C$1899,MATCH(CONCATENATE("24#",$B25),souhrn!$E$2:$E$1899,0),1),body!$A$2:$A$34,0),1),"")</f>
        <v>26</v>
      </c>
      <c r="Q25">
        <f>IFERROR(INDEX(body!$D$2:$D$34,MATCH(INDEX(souhrn!$C$2:$C$1899,MATCH(CONCATENATE("9#",$B25),souhrn!$E$2:$E$1899,0),1),body!$A$2:$A$34,0),1),"")</f>
        <v>22</v>
      </c>
      <c r="R25">
        <f>IFERROR(INDEX(body!$D$2:$D$34,MATCH(INDEX(souhrn!$C$2:$C$1899,MATCH(CONCATENATE("10#",$B25),souhrn!$E$2:$E$1899,0),1),body!$A$2:$A$34,0),1),"")</f>
        <v>34</v>
      </c>
      <c r="S25">
        <f>IFERROR(INDEX(body!$C$2:$C$34,MATCH(INDEX(souhrn!$C$2:$C$1899,MATCH(CONCATENATE("11#",$B25),souhrn!$E$2:$E$1899,0),1),body!$A$2:$A$34,0),1),"")</f>
        <v>36</v>
      </c>
      <c r="T25">
        <f>IFERROR(INDEX(body!$C$2:$C$34,MATCH(INDEX(souhrn!$C$2:$C$1899,MATCH(CONCATENATE("12#",$B25),souhrn!$E$2:$E$1899,0),1),body!$A$2:$A$34,0),1),"")</f>
        <v>18</v>
      </c>
      <c r="U25">
        <f>IFERROR(INDEX(body!$C$2:$C$34,MATCH(INDEX(souhrn!$C$2:$C$1899,MATCH(CONCATENATE("13#",$B25),souhrn!$E$2:$E$1899,0),1),body!$A$2:$A$34,0),1),"")</f>
        <v>30</v>
      </c>
      <c r="V25">
        <f>IFERROR(INDEX(body!$C$2:$C$34,MATCH(INDEX(souhrn!$C$2:$C$1899,MATCH(CONCATENATE("14#",$B25),souhrn!$E$2:$E$1899,0),1),body!$A$2:$A$34,0),1),"")</f>
        <v>30</v>
      </c>
      <c r="W25" t="str">
        <f>IFERROR(INDEX(body!$E$2:$E$34,MATCH(INDEX(souhrn!$C$2:$C$1899,MATCH(CONCATENATE("15#",$B25),souhrn!$E$2:$E$1899,0),1),body!$A$2:$A$34,0),1),"")</f>
        <v/>
      </c>
      <c r="X25" t="str">
        <f>IFERROR(INDEX(body!$E$2:$E$34,MATCH(INDEX(souhrn!$C$2:$C$1899,MATCH(CONCATENATE("16#",$B25),souhrn!$E$2:$E$1899,0),1),body!$A$2:$A$34,0),1),"")</f>
        <v/>
      </c>
      <c r="Y25" t="str">
        <f>IFERROR(INDEX(body!$E$2:$E$34,MATCH(INDEX(souhrn!$C$2:$C$1899,MATCH(CONCATENATE("17#",$B25),souhrn!$E$2:$E$1899,0),1),body!$A$2:$A$34,0),1),"")</f>
        <v/>
      </c>
      <c r="Z25" t="str">
        <f>IFERROR(INDEX(body!$E$2:$E$34,MATCH(INDEX(souhrn!$C$2:$C$1899,MATCH(CONCATENATE("18#",$B25),souhrn!$E$2:$E$1899,0),1),body!$A$2:$A$34,0),1),"")</f>
        <v/>
      </c>
      <c r="AA25">
        <f>INDEX(zavody!B:B,MATCH(B25,zavody!A:A,0))</f>
        <v>12</v>
      </c>
      <c r="AB25">
        <f t="shared" si="0"/>
        <v>313</v>
      </c>
      <c r="AC25">
        <f t="shared" si="1"/>
        <v>285</v>
      </c>
      <c r="AD25">
        <v>21</v>
      </c>
      <c r="AE25">
        <f t="shared" si="2"/>
        <v>313</v>
      </c>
      <c r="AF25">
        <v>38</v>
      </c>
    </row>
    <row r="26" spans="1:32" x14ac:dyDescent="0.45">
      <c r="A26">
        <v>4103</v>
      </c>
      <c r="B26" t="s">
        <v>90</v>
      </c>
      <c r="C26" t="str">
        <f>IFERROR(INDEX(body!$B$2:$B$34,MATCH(INDEX(souhrn!$C$2:$C$1899,MATCH(CONCATENATE("1#",$B26),souhrn!$E$2:$E$1899,0),1),body!$A$2:$A$34,0),1),"")</f>
        <v/>
      </c>
      <c r="D26" t="str">
        <f>IFERROR(INDEX(body!$B$2:$B$34,MATCH(INDEX(souhrn!$C$2:$C$1899,MATCH(CONCATENATE("2#",$B26),souhrn!$E$2:$E$1899,0),1),body!$A$2:$A$34,0),1),"")</f>
        <v/>
      </c>
      <c r="E26" t="str">
        <f>IFERROR(INDEX(body!$B$2:$B$34,MATCH(INDEX(souhrn!$C$2:$C$1899,MATCH(CONCATENATE("3#",$B26),souhrn!$E$2:$E$1899,0),1),body!$A$2:$A$34,0),1),"")</f>
        <v/>
      </c>
      <c r="F26" t="str">
        <f>IFERROR(INDEX(body!$B$2:$B$34,MATCH(INDEX(souhrn!$C$2:$C$1899,MATCH(CONCATENATE("4#",$B26),souhrn!$E$2:$E$1899,0),1),body!$A$2:$A$34,0),1),"")</f>
        <v/>
      </c>
      <c r="G26" t="str">
        <f>IFERROR(INDEX(body!$B$2:$B$34,MATCH(INDEX(souhrn!$C$2:$C$1899,MATCH(CONCATENATE("5#",$B26),souhrn!$E$2:$E$1899,0),1),body!$A$2:$A$34,0),1),"")</f>
        <v/>
      </c>
      <c r="H26" t="str">
        <f>IFERROR(INDEX(body!$B$2:$B$34,MATCH(INDEX(souhrn!$C$2:$C$1899,MATCH(CONCATENATE("6#",$B26),souhrn!$E$2:$E$1899,0),1),body!$A$2:$A$34,0),1),"")</f>
        <v/>
      </c>
      <c r="I26" t="str">
        <f>IFERROR(INDEX(body!$B$2:$B$34,MATCH(INDEX(souhrn!$C$2:$C$1899,MATCH(CONCATENATE("7#",$B26),souhrn!$E$2:$E$1899,0),1),body!$A$2:$A$34,0),1),"")</f>
        <v/>
      </c>
      <c r="J26" t="str">
        <f>IFERROR(INDEX(body!$B$2:$B$34,MATCH(INDEX(souhrn!$C$2:$C$1899,MATCH(CONCATENATE("8#",$B26),souhrn!$E$2:$E$1899,0),1),body!$A$2:$A$34,0),1),"")</f>
        <v/>
      </c>
      <c r="K26">
        <f>IFERROR(INDEX(body!$F$2:$F$34,MATCH(INDEX(souhrn!$C$2:$C$1899,MATCH(CONCATENATE("19#",$B26),souhrn!$E$2:$E$1899,0),1),body!$A$2:$A$34,0),1),"")</f>
        <v>10</v>
      </c>
      <c r="L26">
        <f>IFERROR(INDEX(body!$F$2:$F$34,MATCH(INDEX(souhrn!$C$2:$C$1899,MATCH(CONCATENATE("20#",$B26),souhrn!$E$2:$E$1899,0),1),body!$A$2:$A$34,0),1),"")</f>
        <v>32</v>
      </c>
      <c r="M26">
        <f>IFERROR(INDEX(body!$F$2:$F$34,MATCH(INDEX(souhrn!$C$2:$C$1899,MATCH(CONCATENATE("21#",$B26),souhrn!$E$2:$E$1899,0),1),body!$A$2:$A$34,0),1),"")</f>
        <v>32</v>
      </c>
      <c r="N26">
        <f>IFERROR(INDEX(body!$F$2:$F$34,MATCH(INDEX(souhrn!$C$2:$C$1899,MATCH(CONCATENATE("22#",$B26),souhrn!$E$2:$E$1899,0),1),body!$A$2:$A$34,0),1),"")</f>
        <v>22</v>
      </c>
      <c r="O26">
        <f>IFERROR(INDEX(body!$F$2:$F$34,MATCH(INDEX(souhrn!$C$2:$C$1899,MATCH(CONCATENATE("23#",$B26),souhrn!$E$2:$E$1899,0),1),body!$A$2:$A$34,0),1),"")</f>
        <v>21</v>
      </c>
      <c r="P26">
        <f>IFERROR(INDEX(body!$F$2:$F$34,MATCH(INDEX(souhrn!$C$2:$C$1899,MATCH(CONCATENATE("24#",$B26),souhrn!$E$2:$E$1899,0),1),body!$A$2:$A$34,0),1),"")</f>
        <v>28</v>
      </c>
      <c r="Q26">
        <f>IFERROR(INDEX(body!$D$2:$D$34,MATCH(INDEX(souhrn!$C$2:$C$1899,MATCH(CONCATENATE("9#",$B26),souhrn!$E$2:$E$1899,0),1),body!$A$2:$A$34,0),1),"")</f>
        <v>40</v>
      </c>
      <c r="R26">
        <f>IFERROR(INDEX(body!$D$2:$D$34,MATCH(INDEX(souhrn!$C$2:$C$1899,MATCH(CONCATENATE("10#",$B26),souhrn!$E$2:$E$1899,0),1),body!$A$2:$A$34,0),1),"")</f>
        <v>38</v>
      </c>
      <c r="S26">
        <f>IFERROR(INDEX(body!$C$2:$C$34,MATCH(INDEX(souhrn!$C$2:$C$1899,MATCH(CONCATENATE("11#",$B26),souhrn!$E$2:$E$1899,0),1),body!$A$2:$A$34,0),1),"")</f>
        <v>32</v>
      </c>
      <c r="T26">
        <f>IFERROR(INDEX(body!$C$2:$C$34,MATCH(INDEX(souhrn!$C$2:$C$1899,MATCH(CONCATENATE("12#",$B26),souhrn!$E$2:$E$1899,0),1),body!$A$2:$A$34,0),1),"")</f>
        <v>26</v>
      </c>
      <c r="U26" t="str">
        <f>IFERROR(INDEX(body!$C$2:$C$34,MATCH(INDEX(souhrn!$C$2:$C$1899,MATCH(CONCATENATE("13#",$B26),souhrn!$E$2:$E$1899,0),1),body!$A$2:$A$34,0),1),"")</f>
        <v/>
      </c>
      <c r="V26" t="str">
        <f>IFERROR(INDEX(body!$C$2:$C$34,MATCH(INDEX(souhrn!$C$2:$C$1899,MATCH(CONCATENATE("14#",$B26),souhrn!$E$2:$E$1899,0),1),body!$A$2:$A$34,0),1),"")</f>
        <v/>
      </c>
      <c r="W26" t="str">
        <f>IFERROR(INDEX(body!$E$2:$E$34,MATCH(INDEX(souhrn!$C$2:$C$1899,MATCH(CONCATENATE("15#",$B26),souhrn!$E$2:$E$1899,0),1),body!$A$2:$A$34,0),1),"")</f>
        <v/>
      </c>
      <c r="X26" t="str">
        <f>IFERROR(INDEX(body!$E$2:$E$34,MATCH(INDEX(souhrn!$C$2:$C$1899,MATCH(CONCATENATE("16#",$B26),souhrn!$E$2:$E$1899,0),1),body!$A$2:$A$34,0),1),"")</f>
        <v/>
      </c>
      <c r="Y26" t="str">
        <f>IFERROR(INDEX(body!$E$2:$E$34,MATCH(INDEX(souhrn!$C$2:$C$1899,MATCH(CONCATENATE("17#",$B26),souhrn!$E$2:$E$1899,0),1),body!$A$2:$A$34,0),1),"")</f>
        <v/>
      </c>
      <c r="Z26" t="str">
        <f>IFERROR(INDEX(body!$E$2:$E$34,MATCH(INDEX(souhrn!$C$2:$C$1899,MATCH(CONCATENATE("18#",$B26),souhrn!$E$2:$E$1899,0),1),body!$A$2:$A$34,0),1),"")</f>
        <v/>
      </c>
      <c r="AA26">
        <f>INDEX(zavody!B:B,MATCH(B26,zavody!A:A,0))</f>
        <v>10</v>
      </c>
      <c r="AB26">
        <f t="shared" si="0"/>
        <v>281</v>
      </c>
      <c r="AC26">
        <f t="shared" si="1"/>
        <v>281</v>
      </c>
      <c r="AD26">
        <v>22</v>
      </c>
      <c r="AE26">
        <f t="shared" si="2"/>
        <v>281</v>
      </c>
      <c r="AF26">
        <v>155</v>
      </c>
    </row>
    <row r="27" spans="1:32" x14ac:dyDescent="0.45">
      <c r="A27">
        <v>2284</v>
      </c>
      <c r="B27" t="s">
        <v>128</v>
      </c>
      <c r="C27">
        <f>IFERROR(INDEX(body!$B$2:$B$34,MATCH(INDEX(souhrn!$C$2:$C$1899,MATCH(CONCATENATE("1#",$B27),souhrn!$E$2:$E$1899,0),1),body!$A$2:$A$34,0),1),"")</f>
        <v>20</v>
      </c>
      <c r="D27">
        <f>IFERROR(INDEX(body!$B$2:$B$34,MATCH(INDEX(souhrn!$C$2:$C$1899,MATCH(CONCATENATE("2#",$B27),souhrn!$E$2:$E$1899,0),1),body!$A$2:$A$34,0),1),"")</f>
        <v>38</v>
      </c>
      <c r="E27">
        <f>IFERROR(INDEX(body!$B$2:$B$34,MATCH(INDEX(souhrn!$C$2:$C$1899,MATCH(CONCATENATE("3#",$B27),souhrn!$E$2:$E$1899,0),1),body!$A$2:$A$34,0),1),"")</f>
        <v>38</v>
      </c>
      <c r="F27">
        <f>IFERROR(INDEX(body!$B$2:$B$34,MATCH(INDEX(souhrn!$C$2:$C$1899,MATCH(CONCATENATE("4#",$B27),souhrn!$E$2:$E$1899,0),1),body!$A$2:$A$34,0),1),"")</f>
        <v>34</v>
      </c>
      <c r="G27">
        <f>IFERROR(INDEX(body!$B$2:$B$34,MATCH(INDEX(souhrn!$C$2:$C$1899,MATCH(CONCATENATE("5#",$B27),souhrn!$E$2:$E$1899,0),1),body!$A$2:$A$34,0),1),"")</f>
        <v>20</v>
      </c>
      <c r="H27">
        <f>IFERROR(INDEX(body!$B$2:$B$34,MATCH(INDEX(souhrn!$C$2:$C$1899,MATCH(CONCATENATE("6#",$B27),souhrn!$E$2:$E$1899,0),1),body!$A$2:$A$34,0),1),"")</f>
        <v>20</v>
      </c>
      <c r="I27">
        <f>IFERROR(INDEX(body!$B$2:$B$34,MATCH(INDEX(souhrn!$C$2:$C$1899,MATCH(CONCATENATE("7#",$B27),souhrn!$E$2:$E$1899,0),1),body!$A$2:$A$34,0),1),"")</f>
        <v>34</v>
      </c>
      <c r="J27">
        <f>IFERROR(INDEX(body!$B$2:$B$34,MATCH(INDEX(souhrn!$C$2:$C$1899,MATCH(CONCATENATE("8#",$B27),souhrn!$E$2:$E$1899,0),1),body!$A$2:$A$34,0),1),"")</f>
        <v>22</v>
      </c>
      <c r="K27" t="str">
        <f>IFERROR(INDEX(body!$F$2:$F$34,MATCH(INDEX(souhrn!$C$2:$C$1899,MATCH(CONCATENATE("19#",$B27),souhrn!$E$2:$E$1899,0),1),body!$A$2:$A$34,0),1),"")</f>
        <v/>
      </c>
      <c r="L27" t="str">
        <f>IFERROR(INDEX(body!$F$2:$F$34,MATCH(INDEX(souhrn!$C$2:$C$1899,MATCH(CONCATENATE("20#",$B27),souhrn!$E$2:$E$1899,0),1),body!$A$2:$A$34,0),1),"")</f>
        <v/>
      </c>
      <c r="M27" t="str">
        <f>IFERROR(INDEX(body!$F$2:$F$34,MATCH(INDEX(souhrn!$C$2:$C$1899,MATCH(CONCATENATE("21#",$B27),souhrn!$E$2:$E$1899,0),1),body!$A$2:$A$34,0),1),"")</f>
        <v/>
      </c>
      <c r="N27" t="str">
        <f>IFERROR(INDEX(body!$F$2:$F$34,MATCH(INDEX(souhrn!$C$2:$C$1899,MATCH(CONCATENATE("22#",$B27),souhrn!$E$2:$E$1899,0),1),body!$A$2:$A$34,0),1),"")</f>
        <v/>
      </c>
      <c r="O27" t="str">
        <f>IFERROR(INDEX(body!$F$2:$F$34,MATCH(INDEX(souhrn!$C$2:$C$1899,MATCH(CONCATENATE("23#",$B27),souhrn!$E$2:$E$1899,0),1),body!$A$2:$A$34,0),1),"")</f>
        <v/>
      </c>
      <c r="P27" t="str">
        <f>IFERROR(INDEX(body!$F$2:$F$34,MATCH(INDEX(souhrn!$C$2:$C$1899,MATCH(CONCATENATE("24#",$B27),souhrn!$E$2:$E$1899,0),1),body!$A$2:$A$34,0),1),"")</f>
        <v/>
      </c>
      <c r="Q27" t="str">
        <f>IFERROR(INDEX(body!$D$2:$D$34,MATCH(INDEX(souhrn!$C$2:$C$1899,MATCH(CONCATENATE("9#",$B27),souhrn!$E$2:$E$1899,0),1),body!$A$2:$A$34,0),1),"")</f>
        <v/>
      </c>
      <c r="R27" t="str">
        <f>IFERROR(INDEX(body!$D$2:$D$34,MATCH(INDEX(souhrn!$C$2:$C$1899,MATCH(CONCATENATE("10#",$B27),souhrn!$E$2:$E$1899,0),1),body!$A$2:$A$34,0),1),"")</f>
        <v/>
      </c>
      <c r="S27" t="str">
        <f>IFERROR(INDEX(body!$C$2:$C$34,MATCH(INDEX(souhrn!$C$2:$C$1899,MATCH(CONCATENATE("11#",$B27),souhrn!$E$2:$E$1899,0),1),body!$A$2:$A$34,0),1),"")</f>
        <v/>
      </c>
      <c r="T27" t="str">
        <f>IFERROR(INDEX(body!$C$2:$C$34,MATCH(INDEX(souhrn!$C$2:$C$1899,MATCH(CONCATENATE("12#",$B27),souhrn!$E$2:$E$1899,0),1),body!$A$2:$A$34,0),1),"")</f>
        <v/>
      </c>
      <c r="U27">
        <f>IFERROR(INDEX(body!$C$2:$C$34,MATCH(INDEX(souhrn!$C$2:$C$1899,MATCH(CONCATENATE("13#",$B27),souhrn!$E$2:$E$1899,0),1),body!$A$2:$A$34,0),1),"")</f>
        <v>26</v>
      </c>
      <c r="V27">
        <f>IFERROR(INDEX(body!$C$2:$C$34,MATCH(INDEX(souhrn!$C$2:$C$1899,MATCH(CONCATENATE("14#",$B27),souhrn!$E$2:$E$1899,0),1),body!$A$2:$A$34,0),1),"")</f>
        <v>28</v>
      </c>
      <c r="W27" t="str">
        <f>IFERROR(INDEX(body!$E$2:$E$34,MATCH(INDEX(souhrn!$C$2:$C$1899,MATCH(CONCATENATE("15#",$B27),souhrn!$E$2:$E$1899,0),1),body!$A$2:$A$34,0),1),"")</f>
        <v/>
      </c>
      <c r="X27" t="str">
        <f>IFERROR(INDEX(body!$E$2:$E$34,MATCH(INDEX(souhrn!$C$2:$C$1899,MATCH(CONCATENATE("16#",$B27),souhrn!$E$2:$E$1899,0),1),body!$A$2:$A$34,0),1),"")</f>
        <v/>
      </c>
      <c r="Y27" t="str">
        <f>IFERROR(INDEX(body!$E$2:$E$34,MATCH(INDEX(souhrn!$C$2:$C$1899,MATCH(CONCATENATE("17#",$B27),souhrn!$E$2:$E$1899,0),1),body!$A$2:$A$34,0),1),"")</f>
        <v/>
      </c>
      <c r="Z27" t="str">
        <f>IFERROR(INDEX(body!$E$2:$E$34,MATCH(INDEX(souhrn!$C$2:$C$1899,MATCH(CONCATENATE("18#",$B27),souhrn!$E$2:$E$1899,0),1),body!$A$2:$A$34,0),1),"")</f>
        <v/>
      </c>
      <c r="AA27">
        <f>INDEX(zavody!B:B,MATCH(B27,zavody!A:A,0))</f>
        <v>10</v>
      </c>
      <c r="AB27">
        <f t="shared" si="0"/>
        <v>280</v>
      </c>
      <c r="AC27">
        <f t="shared" si="1"/>
        <v>280</v>
      </c>
      <c r="AD27">
        <v>23</v>
      </c>
      <c r="AE27">
        <f t="shared" si="2"/>
        <v>280</v>
      </c>
      <c r="AF27">
        <v>28</v>
      </c>
    </row>
    <row r="28" spans="1:32" x14ac:dyDescent="0.45">
      <c r="A28">
        <v>4303</v>
      </c>
      <c r="B28" t="s">
        <v>145</v>
      </c>
      <c r="C28" t="str">
        <f>IFERROR(INDEX(body!$B$2:$B$34,MATCH(INDEX(souhrn!$C$2:$C$1899,MATCH(CONCATENATE("1#",$B28),souhrn!$E$2:$E$1899,0),1),body!$A$2:$A$34,0),1),"")</f>
        <v/>
      </c>
      <c r="D28" t="str">
        <f>IFERROR(INDEX(body!$B$2:$B$34,MATCH(INDEX(souhrn!$C$2:$C$1899,MATCH(CONCATENATE("2#",$B28),souhrn!$E$2:$E$1899,0),1),body!$A$2:$A$34,0),1),"")</f>
        <v/>
      </c>
      <c r="E28">
        <f>IFERROR(INDEX(body!$B$2:$B$34,MATCH(INDEX(souhrn!$C$2:$C$1899,MATCH(CONCATENATE("3#",$B28),souhrn!$E$2:$E$1899,0),1),body!$A$2:$A$34,0),1),"")</f>
        <v>22</v>
      </c>
      <c r="F28">
        <f>IFERROR(INDEX(body!$B$2:$B$34,MATCH(INDEX(souhrn!$C$2:$C$1899,MATCH(CONCATENATE("4#",$B28),souhrn!$E$2:$E$1899,0),1),body!$A$2:$A$34,0),1),"")</f>
        <v>28</v>
      </c>
      <c r="G28">
        <f>IFERROR(INDEX(body!$B$2:$B$34,MATCH(INDEX(souhrn!$C$2:$C$1899,MATCH(CONCATENATE("5#",$B28),souhrn!$E$2:$E$1899,0),1),body!$A$2:$A$34,0),1),"")</f>
        <v>24</v>
      </c>
      <c r="H28">
        <f>IFERROR(INDEX(body!$B$2:$B$34,MATCH(INDEX(souhrn!$C$2:$C$1899,MATCH(CONCATENATE("6#",$B28),souhrn!$E$2:$E$1899,0),1),body!$A$2:$A$34,0),1),"")</f>
        <v>28</v>
      </c>
      <c r="I28">
        <f>IFERROR(INDEX(body!$B$2:$B$34,MATCH(INDEX(souhrn!$C$2:$C$1899,MATCH(CONCATENATE("7#",$B28),souhrn!$E$2:$E$1899,0),1),body!$A$2:$A$34,0),1),"")</f>
        <v>20</v>
      </c>
      <c r="J28">
        <f>IFERROR(INDEX(body!$B$2:$B$34,MATCH(INDEX(souhrn!$C$2:$C$1899,MATCH(CONCATENATE("8#",$B28),souhrn!$E$2:$E$1899,0),1),body!$A$2:$A$34,0),1),"")</f>
        <v>28</v>
      </c>
      <c r="K28">
        <f>IFERROR(INDEX(body!$F$2:$F$34,MATCH(INDEX(souhrn!$C$2:$C$1899,MATCH(CONCATENATE("19#",$B28),souhrn!$E$2:$E$1899,0),1),body!$A$2:$A$34,0),1),"")</f>
        <v>34</v>
      </c>
      <c r="L28">
        <f>IFERROR(INDEX(body!$F$2:$F$34,MATCH(INDEX(souhrn!$C$2:$C$1899,MATCH(CONCATENATE("20#",$B28),souhrn!$E$2:$E$1899,0),1),body!$A$2:$A$34,0),1),"")</f>
        <v>34</v>
      </c>
      <c r="M28" t="str">
        <f>IFERROR(INDEX(body!$F$2:$F$34,MATCH(INDEX(souhrn!$C$2:$C$1899,MATCH(CONCATENATE("21#",$B28),souhrn!$E$2:$E$1899,0),1),body!$A$2:$A$34,0),1),"")</f>
        <v/>
      </c>
      <c r="N28" t="str">
        <f>IFERROR(INDEX(body!$F$2:$F$34,MATCH(INDEX(souhrn!$C$2:$C$1899,MATCH(CONCATENATE("22#",$B28),souhrn!$E$2:$E$1899,0),1),body!$A$2:$A$34,0),1),"")</f>
        <v/>
      </c>
      <c r="O28" t="str">
        <f>IFERROR(INDEX(body!$F$2:$F$34,MATCH(INDEX(souhrn!$C$2:$C$1899,MATCH(CONCATENATE("23#",$B28),souhrn!$E$2:$E$1899,0),1),body!$A$2:$A$34,0),1),"")</f>
        <v/>
      </c>
      <c r="P28" t="str">
        <f>IFERROR(INDEX(body!$F$2:$F$34,MATCH(INDEX(souhrn!$C$2:$C$1899,MATCH(CONCATENATE("24#",$B28),souhrn!$E$2:$E$1899,0),1),body!$A$2:$A$34,0),1),"")</f>
        <v/>
      </c>
      <c r="Q28" t="str">
        <f>IFERROR(INDEX(body!$D$2:$D$34,MATCH(INDEX(souhrn!$C$2:$C$1899,MATCH(CONCATENATE("9#",$B28),souhrn!$E$2:$E$1899,0),1),body!$A$2:$A$34,0),1),"")</f>
        <v/>
      </c>
      <c r="R28" t="str">
        <f>IFERROR(INDEX(body!$D$2:$D$34,MATCH(INDEX(souhrn!$C$2:$C$1899,MATCH(CONCATENATE("10#",$B28),souhrn!$E$2:$E$1899,0),1),body!$A$2:$A$34,0),1),"")</f>
        <v/>
      </c>
      <c r="S28">
        <f>IFERROR(INDEX(body!$C$2:$C$34,MATCH(INDEX(souhrn!$C$2:$C$1899,MATCH(CONCATENATE("11#",$B28),souhrn!$E$2:$E$1899,0),1),body!$A$2:$A$34,0),1),"")</f>
        <v>34</v>
      </c>
      <c r="T28">
        <f>IFERROR(INDEX(body!$C$2:$C$34,MATCH(INDEX(souhrn!$C$2:$C$1899,MATCH(CONCATENATE("12#",$B28),souhrn!$E$2:$E$1899,0),1),body!$A$2:$A$34,0),1),"")</f>
        <v>26</v>
      </c>
      <c r="U28" t="str">
        <f>IFERROR(INDEX(body!$C$2:$C$34,MATCH(INDEX(souhrn!$C$2:$C$1899,MATCH(CONCATENATE("13#",$B28),souhrn!$E$2:$E$1899,0),1),body!$A$2:$A$34,0),1),"")</f>
        <v/>
      </c>
      <c r="V28" t="str">
        <f>IFERROR(INDEX(body!$C$2:$C$34,MATCH(INDEX(souhrn!$C$2:$C$1899,MATCH(CONCATENATE("14#",$B28),souhrn!$E$2:$E$1899,0),1),body!$A$2:$A$34,0),1),"")</f>
        <v/>
      </c>
      <c r="W28" t="str">
        <f>IFERROR(INDEX(body!$E$2:$E$34,MATCH(INDEX(souhrn!$C$2:$C$1899,MATCH(CONCATENATE("15#",$B28),souhrn!$E$2:$E$1899,0),1),body!$A$2:$A$34,0),1),"")</f>
        <v/>
      </c>
      <c r="X28" t="str">
        <f>IFERROR(INDEX(body!$E$2:$E$34,MATCH(INDEX(souhrn!$C$2:$C$1899,MATCH(CONCATENATE("16#",$B28),souhrn!$E$2:$E$1899,0),1),body!$A$2:$A$34,0),1),"")</f>
        <v/>
      </c>
      <c r="Y28" t="str">
        <f>IFERROR(INDEX(body!$E$2:$E$34,MATCH(INDEX(souhrn!$C$2:$C$1899,MATCH(CONCATENATE("17#",$B28),souhrn!$E$2:$E$1899,0),1),body!$A$2:$A$34,0),1),"")</f>
        <v/>
      </c>
      <c r="Z28" t="str">
        <f>IFERROR(INDEX(body!$E$2:$E$34,MATCH(INDEX(souhrn!$C$2:$C$1899,MATCH(CONCATENATE("18#",$B28),souhrn!$E$2:$E$1899,0),1),body!$A$2:$A$34,0),1),"")</f>
        <v/>
      </c>
      <c r="AA28">
        <f>INDEX(zavody!B:B,MATCH(B28,zavody!A:A,0))</f>
        <v>10</v>
      </c>
      <c r="AB28">
        <f t="shared" si="0"/>
        <v>278</v>
      </c>
      <c r="AC28">
        <f t="shared" si="1"/>
        <v>278</v>
      </c>
      <c r="AD28">
        <v>24</v>
      </c>
      <c r="AE28">
        <f t="shared" si="2"/>
        <v>278</v>
      </c>
      <c r="AF28">
        <v>126</v>
      </c>
    </row>
    <row r="29" spans="1:32" x14ac:dyDescent="0.45">
      <c r="A29">
        <v>3715</v>
      </c>
      <c r="B29" t="s">
        <v>82</v>
      </c>
      <c r="C29">
        <f>IFERROR(INDEX(body!$B$2:$B$34,MATCH(INDEX(souhrn!$C$2:$C$1899,MATCH(CONCATENATE("1#",$B29),souhrn!$E$2:$E$1899,0),1),body!$A$2:$A$34,0),1),"")</f>
        <v>26</v>
      </c>
      <c r="D29">
        <f>IFERROR(INDEX(body!$B$2:$B$34,MATCH(INDEX(souhrn!$C$2:$C$1899,MATCH(CONCATENATE("2#",$B29),souhrn!$E$2:$E$1899,0),1),body!$A$2:$A$34,0),1),"")</f>
        <v>24</v>
      </c>
      <c r="E29" t="str">
        <f>IFERROR(INDEX(body!$B$2:$B$34,MATCH(INDEX(souhrn!$C$2:$C$1899,MATCH(CONCATENATE("3#",$B29),souhrn!$E$2:$E$1899,0),1),body!$A$2:$A$34,0),1),"")</f>
        <v/>
      </c>
      <c r="F29">
        <f>IFERROR(INDEX(body!$B$2:$B$34,MATCH(INDEX(souhrn!$C$2:$C$1899,MATCH(CONCATENATE("4#",$B29),souhrn!$E$2:$E$1899,0),1),body!$A$2:$A$34,0),1),"")</f>
        <v>12</v>
      </c>
      <c r="G29" t="str">
        <f>IFERROR(INDEX(body!$B$2:$B$34,MATCH(INDEX(souhrn!$C$2:$C$1899,MATCH(CONCATENATE("5#",$B29),souhrn!$E$2:$E$1899,0),1),body!$A$2:$A$34,0),1),"")</f>
        <v/>
      </c>
      <c r="H29">
        <f>IFERROR(INDEX(body!$B$2:$B$34,MATCH(INDEX(souhrn!$C$2:$C$1899,MATCH(CONCATENATE("6#",$B29),souhrn!$E$2:$E$1899,0),1),body!$A$2:$A$34,0),1),"")</f>
        <v>28</v>
      </c>
      <c r="I29" t="str">
        <f>IFERROR(INDEX(body!$B$2:$B$34,MATCH(INDEX(souhrn!$C$2:$C$1899,MATCH(CONCATENATE("7#",$B29),souhrn!$E$2:$E$1899,0),1),body!$A$2:$A$34,0),1),"")</f>
        <v/>
      </c>
      <c r="J29">
        <f>IFERROR(INDEX(body!$B$2:$B$34,MATCH(INDEX(souhrn!$C$2:$C$1899,MATCH(CONCATENATE("8#",$B29),souhrn!$E$2:$E$1899,0),1),body!$A$2:$A$34,0),1),"")</f>
        <v>24</v>
      </c>
      <c r="K29" t="str">
        <f>IFERROR(INDEX(body!$F$2:$F$34,MATCH(INDEX(souhrn!$C$2:$C$1899,MATCH(CONCATENATE("19#",$B29),souhrn!$E$2:$E$1899,0),1),body!$A$2:$A$34,0),1),"")</f>
        <v/>
      </c>
      <c r="L29" t="str">
        <f>IFERROR(INDEX(body!$F$2:$F$34,MATCH(INDEX(souhrn!$C$2:$C$1899,MATCH(CONCATENATE("20#",$B29),souhrn!$E$2:$E$1899,0),1),body!$A$2:$A$34,0),1),"")</f>
        <v/>
      </c>
      <c r="M29" t="str">
        <f>IFERROR(INDEX(body!$F$2:$F$34,MATCH(INDEX(souhrn!$C$2:$C$1899,MATCH(CONCATENATE("21#",$B29),souhrn!$E$2:$E$1899,0),1),body!$A$2:$A$34,0),1),"")</f>
        <v/>
      </c>
      <c r="N29" t="str">
        <f>IFERROR(INDEX(body!$F$2:$F$34,MATCH(INDEX(souhrn!$C$2:$C$1899,MATCH(CONCATENATE("22#",$B29),souhrn!$E$2:$E$1899,0),1),body!$A$2:$A$34,0),1),"")</f>
        <v/>
      </c>
      <c r="O29" t="str">
        <f>IFERROR(INDEX(body!$F$2:$F$34,MATCH(INDEX(souhrn!$C$2:$C$1899,MATCH(CONCATENATE("23#",$B29),souhrn!$E$2:$E$1899,0),1),body!$A$2:$A$34,0),1),"")</f>
        <v/>
      </c>
      <c r="P29" t="str">
        <f>IFERROR(INDEX(body!$F$2:$F$34,MATCH(INDEX(souhrn!$C$2:$C$1899,MATCH(CONCATENATE("24#",$B29),souhrn!$E$2:$E$1899,0),1),body!$A$2:$A$34,0),1),"")</f>
        <v/>
      </c>
      <c r="Q29">
        <f>IFERROR(INDEX(body!$D$2:$D$34,MATCH(INDEX(souhrn!$C$2:$C$1899,MATCH(CONCATENATE("9#",$B29),souhrn!$E$2:$E$1899,0),1),body!$A$2:$A$34,0),1),"")</f>
        <v>28</v>
      </c>
      <c r="R29">
        <f>IFERROR(INDEX(body!$D$2:$D$34,MATCH(INDEX(souhrn!$C$2:$C$1899,MATCH(CONCATENATE("10#",$B29),souhrn!$E$2:$E$1899,0),1),body!$A$2:$A$34,0),1),"")</f>
        <v>32</v>
      </c>
      <c r="S29">
        <f>IFERROR(INDEX(body!$C$2:$C$34,MATCH(INDEX(souhrn!$C$2:$C$1899,MATCH(CONCATENATE("11#",$B29),souhrn!$E$2:$E$1899,0),1),body!$A$2:$A$34,0),1),"")</f>
        <v>36</v>
      </c>
      <c r="T29">
        <f>IFERROR(INDEX(body!$C$2:$C$34,MATCH(INDEX(souhrn!$C$2:$C$1899,MATCH(CONCATENATE("12#",$B29),souhrn!$E$2:$E$1899,0),1),body!$A$2:$A$34,0),1),"")</f>
        <v>28</v>
      </c>
      <c r="U29">
        <f>IFERROR(INDEX(body!$C$2:$C$34,MATCH(INDEX(souhrn!$C$2:$C$1899,MATCH(CONCATENATE("13#",$B29),souhrn!$E$2:$E$1899,0),1),body!$A$2:$A$34,0),1),"")</f>
        <v>34</v>
      </c>
      <c r="V29">
        <f>IFERROR(INDEX(body!$C$2:$C$34,MATCH(INDEX(souhrn!$C$2:$C$1899,MATCH(CONCATENATE("14#",$B29),souhrn!$E$2:$E$1899,0),1),body!$A$2:$A$34,0),1),"")</f>
        <v>18</v>
      </c>
      <c r="W29" t="str">
        <f>IFERROR(INDEX(body!$E$2:$E$34,MATCH(INDEX(souhrn!$C$2:$C$1899,MATCH(CONCATENATE("15#",$B29),souhrn!$E$2:$E$1899,0),1),body!$A$2:$A$34,0),1),"")</f>
        <v/>
      </c>
      <c r="X29" t="str">
        <f>IFERROR(INDEX(body!$E$2:$E$34,MATCH(INDEX(souhrn!$C$2:$C$1899,MATCH(CONCATENATE("16#",$B29),souhrn!$E$2:$E$1899,0),1),body!$A$2:$A$34,0),1),"")</f>
        <v/>
      </c>
      <c r="Y29" t="str">
        <f>IFERROR(INDEX(body!$E$2:$E$34,MATCH(INDEX(souhrn!$C$2:$C$1899,MATCH(CONCATENATE("17#",$B29),souhrn!$E$2:$E$1899,0),1),body!$A$2:$A$34,0),1),"")</f>
        <v/>
      </c>
      <c r="Z29" t="str">
        <f>IFERROR(INDEX(body!$E$2:$E$34,MATCH(INDEX(souhrn!$C$2:$C$1899,MATCH(CONCATENATE("18#",$B29),souhrn!$E$2:$E$1899,0),1),body!$A$2:$A$34,0),1),"")</f>
        <v/>
      </c>
      <c r="AA29">
        <f>INDEX(zavody!B:B,MATCH(B29,zavody!A:A,0))</f>
        <v>11</v>
      </c>
      <c r="AB29">
        <f t="shared" si="0"/>
        <v>290</v>
      </c>
      <c r="AC29">
        <f t="shared" si="1"/>
        <v>278</v>
      </c>
      <c r="AD29">
        <v>25</v>
      </c>
      <c r="AE29">
        <f t="shared" si="2"/>
        <v>290</v>
      </c>
      <c r="AF29">
        <v>124</v>
      </c>
    </row>
    <row r="30" spans="1:32" x14ac:dyDescent="0.45">
      <c r="A30">
        <v>4005</v>
      </c>
      <c r="B30" t="s">
        <v>96</v>
      </c>
      <c r="C30" t="str">
        <f>IFERROR(INDEX(body!$B$2:$B$34,MATCH(INDEX(souhrn!$C$2:$C$1899,MATCH(CONCATENATE("1#",$B30),souhrn!$E$2:$E$1899,0),1),body!$A$2:$A$34,0),1),"")</f>
        <v/>
      </c>
      <c r="D30" t="str">
        <f>IFERROR(INDEX(body!$B$2:$B$34,MATCH(INDEX(souhrn!$C$2:$C$1899,MATCH(CONCATENATE("2#",$B30),souhrn!$E$2:$E$1899,0),1),body!$A$2:$A$34,0),1),"")</f>
        <v/>
      </c>
      <c r="E30" t="str">
        <f>IFERROR(INDEX(body!$B$2:$B$34,MATCH(INDEX(souhrn!$C$2:$C$1899,MATCH(CONCATENATE("3#",$B30),souhrn!$E$2:$E$1899,0),1),body!$A$2:$A$34,0),1),"")</f>
        <v/>
      </c>
      <c r="F30" t="str">
        <f>IFERROR(INDEX(body!$B$2:$B$34,MATCH(INDEX(souhrn!$C$2:$C$1899,MATCH(CONCATENATE("4#",$B30),souhrn!$E$2:$E$1899,0),1),body!$A$2:$A$34,0),1),"")</f>
        <v/>
      </c>
      <c r="G30" t="str">
        <f>IFERROR(INDEX(body!$B$2:$B$34,MATCH(INDEX(souhrn!$C$2:$C$1899,MATCH(CONCATENATE("5#",$B30),souhrn!$E$2:$E$1899,0),1),body!$A$2:$A$34,0),1),"")</f>
        <v/>
      </c>
      <c r="H30" t="str">
        <f>IFERROR(INDEX(body!$B$2:$B$34,MATCH(INDEX(souhrn!$C$2:$C$1899,MATCH(CONCATENATE("6#",$B30),souhrn!$E$2:$E$1899,0),1),body!$A$2:$A$34,0),1),"")</f>
        <v/>
      </c>
      <c r="I30" t="str">
        <f>IFERROR(INDEX(body!$B$2:$B$34,MATCH(INDEX(souhrn!$C$2:$C$1899,MATCH(CONCATENATE("7#",$B30),souhrn!$E$2:$E$1899,0),1),body!$A$2:$A$34,0),1),"")</f>
        <v/>
      </c>
      <c r="J30" t="str">
        <f>IFERROR(INDEX(body!$B$2:$B$34,MATCH(INDEX(souhrn!$C$2:$C$1899,MATCH(CONCATENATE("8#",$B30),souhrn!$E$2:$E$1899,0),1),body!$A$2:$A$34,0),1),"")</f>
        <v/>
      </c>
      <c r="K30">
        <f>IFERROR(INDEX(body!$F$2:$F$34,MATCH(INDEX(souhrn!$C$2:$C$1899,MATCH(CONCATENATE("19#",$B30),souhrn!$E$2:$E$1899,0),1),body!$A$2:$A$34,0),1),"")</f>
        <v>26</v>
      </c>
      <c r="L30">
        <f>IFERROR(INDEX(body!$F$2:$F$34,MATCH(INDEX(souhrn!$C$2:$C$1899,MATCH(CONCATENATE("20#",$B30),souhrn!$E$2:$E$1899,0),1),body!$A$2:$A$34,0),1),"")</f>
        <v>26</v>
      </c>
      <c r="M30">
        <f>IFERROR(INDEX(body!$F$2:$F$34,MATCH(INDEX(souhrn!$C$2:$C$1899,MATCH(CONCATENATE("21#",$B30),souhrn!$E$2:$E$1899,0),1),body!$A$2:$A$34,0),1),"")</f>
        <v>32</v>
      </c>
      <c r="N30">
        <f>IFERROR(INDEX(body!$F$2:$F$34,MATCH(INDEX(souhrn!$C$2:$C$1899,MATCH(CONCATENATE("22#",$B30),souhrn!$E$2:$E$1899,0),1),body!$A$2:$A$34,0),1),"")</f>
        <v>28</v>
      </c>
      <c r="O30">
        <f>IFERROR(INDEX(body!$F$2:$F$34,MATCH(INDEX(souhrn!$C$2:$C$1899,MATCH(CONCATENATE("23#",$B30),souhrn!$E$2:$E$1899,0),1),body!$A$2:$A$34,0),1),"")</f>
        <v>21</v>
      </c>
      <c r="P30">
        <f>IFERROR(INDEX(body!$F$2:$F$34,MATCH(INDEX(souhrn!$C$2:$C$1899,MATCH(CONCATENATE("24#",$B30),souhrn!$E$2:$E$1899,0),1),body!$A$2:$A$34,0),1),"")</f>
        <v>24</v>
      </c>
      <c r="Q30">
        <f>IFERROR(INDEX(body!$D$2:$D$34,MATCH(INDEX(souhrn!$C$2:$C$1899,MATCH(CONCATENATE("9#",$B30),souhrn!$E$2:$E$1899,0),1),body!$A$2:$A$34,0),1),"")</f>
        <v>34</v>
      </c>
      <c r="R30">
        <f>IFERROR(INDEX(body!$D$2:$D$34,MATCH(INDEX(souhrn!$C$2:$C$1899,MATCH(CONCATENATE("10#",$B30),souhrn!$E$2:$E$1899,0),1),body!$A$2:$A$34,0),1),"")</f>
        <v>38</v>
      </c>
      <c r="S30">
        <f>IFERROR(INDEX(body!$C$2:$C$34,MATCH(INDEX(souhrn!$C$2:$C$1899,MATCH(CONCATENATE("11#",$B30),souhrn!$E$2:$E$1899,0),1),body!$A$2:$A$34,0),1),"")</f>
        <v>16</v>
      </c>
      <c r="T30">
        <f>IFERROR(INDEX(body!$C$2:$C$34,MATCH(INDEX(souhrn!$C$2:$C$1899,MATCH(CONCATENATE("12#",$B30),souhrn!$E$2:$E$1899,0),1),body!$A$2:$A$34,0),1),"")</f>
        <v>32</v>
      </c>
      <c r="U30" t="str">
        <f>IFERROR(INDEX(body!$C$2:$C$34,MATCH(INDEX(souhrn!$C$2:$C$1899,MATCH(CONCATENATE("13#",$B30),souhrn!$E$2:$E$1899,0),1),body!$A$2:$A$34,0),1),"")</f>
        <v/>
      </c>
      <c r="V30" t="str">
        <f>IFERROR(INDEX(body!$C$2:$C$34,MATCH(INDEX(souhrn!$C$2:$C$1899,MATCH(CONCATENATE("14#",$B30),souhrn!$E$2:$E$1899,0),1),body!$A$2:$A$34,0),1),"")</f>
        <v/>
      </c>
      <c r="W30" t="str">
        <f>IFERROR(INDEX(body!$E$2:$E$34,MATCH(INDEX(souhrn!$C$2:$C$1899,MATCH(CONCATENATE("15#",$B30),souhrn!$E$2:$E$1899,0),1),body!$A$2:$A$34,0),1),"")</f>
        <v/>
      </c>
      <c r="X30" t="str">
        <f>IFERROR(INDEX(body!$E$2:$E$34,MATCH(INDEX(souhrn!$C$2:$C$1899,MATCH(CONCATENATE("16#",$B30),souhrn!$E$2:$E$1899,0),1),body!$A$2:$A$34,0),1),"")</f>
        <v/>
      </c>
      <c r="Y30" t="str">
        <f>IFERROR(INDEX(body!$E$2:$E$34,MATCH(INDEX(souhrn!$C$2:$C$1899,MATCH(CONCATENATE("17#",$B30),souhrn!$E$2:$E$1899,0),1),body!$A$2:$A$34,0),1),"")</f>
        <v/>
      </c>
      <c r="Z30" t="str">
        <f>IFERROR(INDEX(body!$E$2:$E$34,MATCH(INDEX(souhrn!$C$2:$C$1899,MATCH(CONCATENATE("18#",$B30),souhrn!$E$2:$E$1899,0),1),body!$A$2:$A$34,0),1),"")</f>
        <v/>
      </c>
      <c r="AA30">
        <f>INDEX(zavody!B:B,MATCH(B30,zavody!A:A,0))</f>
        <v>10</v>
      </c>
      <c r="AB30">
        <f t="shared" si="0"/>
        <v>277</v>
      </c>
      <c r="AC30">
        <f t="shared" si="1"/>
        <v>277</v>
      </c>
      <c r="AD30">
        <v>26</v>
      </c>
      <c r="AE30">
        <f t="shared" si="2"/>
        <v>277</v>
      </c>
      <c r="AF30">
        <v>168</v>
      </c>
    </row>
    <row r="31" spans="1:32" x14ac:dyDescent="0.45">
      <c r="A31">
        <v>2881</v>
      </c>
      <c r="B31" t="s">
        <v>117</v>
      </c>
      <c r="C31">
        <f>IFERROR(INDEX(body!$B$2:$B$34,MATCH(INDEX(souhrn!$C$2:$C$1899,MATCH(CONCATENATE("1#",$B31),souhrn!$E$2:$E$1899,0),1),body!$A$2:$A$34,0),1),"")</f>
        <v>16</v>
      </c>
      <c r="D31">
        <f>IFERROR(INDEX(body!$B$2:$B$34,MATCH(INDEX(souhrn!$C$2:$C$1899,MATCH(CONCATENATE("2#",$B31),souhrn!$E$2:$E$1899,0),1),body!$A$2:$A$34,0),1),"")</f>
        <v>22</v>
      </c>
      <c r="E31">
        <f>IFERROR(INDEX(body!$B$2:$B$34,MATCH(INDEX(souhrn!$C$2:$C$1899,MATCH(CONCATENATE("3#",$B31),souhrn!$E$2:$E$1899,0),1),body!$A$2:$A$34,0),1),"")</f>
        <v>26</v>
      </c>
      <c r="F31">
        <f>IFERROR(INDEX(body!$B$2:$B$34,MATCH(INDEX(souhrn!$C$2:$C$1899,MATCH(CONCATENATE("4#",$B31),souhrn!$E$2:$E$1899,0),1),body!$A$2:$A$34,0),1),"")</f>
        <v>36</v>
      </c>
      <c r="G31">
        <f>IFERROR(INDEX(body!$B$2:$B$34,MATCH(INDEX(souhrn!$C$2:$C$1899,MATCH(CONCATENATE("5#",$B31),souhrn!$E$2:$E$1899,0),1),body!$A$2:$A$34,0),1),"")</f>
        <v>30</v>
      </c>
      <c r="H31">
        <f>IFERROR(INDEX(body!$B$2:$B$34,MATCH(INDEX(souhrn!$C$2:$C$1899,MATCH(CONCATENATE("6#",$B31),souhrn!$E$2:$E$1899,0),1),body!$A$2:$A$34,0),1),"")</f>
        <v>16</v>
      </c>
      <c r="I31">
        <f>IFERROR(INDEX(body!$B$2:$B$34,MATCH(INDEX(souhrn!$C$2:$C$1899,MATCH(CONCATENATE("7#",$B31),souhrn!$E$2:$E$1899,0),1),body!$A$2:$A$34,0),1),"")</f>
        <v>36</v>
      </c>
      <c r="J31">
        <f>IFERROR(INDEX(body!$B$2:$B$34,MATCH(INDEX(souhrn!$C$2:$C$1899,MATCH(CONCATENATE("8#",$B31),souhrn!$E$2:$E$1899,0),1),body!$A$2:$A$34,0),1),"")</f>
        <v>36</v>
      </c>
      <c r="K31" t="str">
        <f>IFERROR(INDEX(body!$F$2:$F$34,MATCH(INDEX(souhrn!$C$2:$C$1899,MATCH(CONCATENATE("19#",$B31),souhrn!$E$2:$E$1899,0),1),body!$A$2:$A$34,0),1),"")</f>
        <v/>
      </c>
      <c r="L31" t="str">
        <f>IFERROR(INDEX(body!$F$2:$F$34,MATCH(INDEX(souhrn!$C$2:$C$1899,MATCH(CONCATENATE("20#",$B31),souhrn!$E$2:$E$1899,0),1),body!$A$2:$A$34,0),1),"")</f>
        <v/>
      </c>
      <c r="M31" t="str">
        <f>IFERROR(INDEX(body!$F$2:$F$34,MATCH(INDEX(souhrn!$C$2:$C$1899,MATCH(CONCATENATE("21#",$B31),souhrn!$E$2:$E$1899,0),1),body!$A$2:$A$34,0),1),"")</f>
        <v/>
      </c>
      <c r="N31" t="str">
        <f>IFERROR(INDEX(body!$F$2:$F$34,MATCH(INDEX(souhrn!$C$2:$C$1899,MATCH(CONCATENATE("22#",$B31),souhrn!$E$2:$E$1899,0),1),body!$A$2:$A$34,0),1),"")</f>
        <v/>
      </c>
      <c r="O31" t="str">
        <f>IFERROR(INDEX(body!$F$2:$F$34,MATCH(INDEX(souhrn!$C$2:$C$1899,MATCH(CONCATENATE("23#",$B31),souhrn!$E$2:$E$1899,0),1),body!$A$2:$A$34,0),1),"")</f>
        <v/>
      </c>
      <c r="P31" t="str">
        <f>IFERROR(INDEX(body!$F$2:$F$34,MATCH(INDEX(souhrn!$C$2:$C$1899,MATCH(CONCATENATE("24#",$B31),souhrn!$E$2:$E$1899,0),1),body!$A$2:$A$34,0),1),"")</f>
        <v/>
      </c>
      <c r="Q31" t="str">
        <f>IFERROR(INDEX(body!$D$2:$D$34,MATCH(INDEX(souhrn!$C$2:$C$1899,MATCH(CONCATENATE("9#",$B31),souhrn!$E$2:$E$1899,0),1),body!$A$2:$A$34,0),1),"")</f>
        <v/>
      </c>
      <c r="R31" t="str">
        <f>IFERROR(INDEX(body!$D$2:$D$34,MATCH(INDEX(souhrn!$C$2:$C$1899,MATCH(CONCATENATE("10#",$B31),souhrn!$E$2:$E$1899,0),1),body!$A$2:$A$34,0),1),"")</f>
        <v/>
      </c>
      <c r="S31" t="str">
        <f>IFERROR(INDEX(body!$C$2:$C$34,MATCH(INDEX(souhrn!$C$2:$C$1899,MATCH(CONCATENATE("11#",$B31),souhrn!$E$2:$E$1899,0),1),body!$A$2:$A$34,0),1),"")</f>
        <v/>
      </c>
      <c r="T31" t="str">
        <f>IFERROR(INDEX(body!$C$2:$C$34,MATCH(INDEX(souhrn!$C$2:$C$1899,MATCH(CONCATENATE("12#",$B31),souhrn!$E$2:$E$1899,0),1),body!$A$2:$A$34,0),1),"")</f>
        <v/>
      </c>
      <c r="U31">
        <f>IFERROR(INDEX(body!$C$2:$C$34,MATCH(INDEX(souhrn!$C$2:$C$1899,MATCH(CONCATENATE("13#",$B31),souhrn!$E$2:$E$1899,0),1),body!$A$2:$A$34,0),1),"")</f>
        <v>28</v>
      </c>
      <c r="V31">
        <f>IFERROR(INDEX(body!$C$2:$C$34,MATCH(INDEX(souhrn!$C$2:$C$1899,MATCH(CONCATENATE("14#",$B31),souhrn!$E$2:$E$1899,0),1),body!$A$2:$A$34,0),1),"")</f>
        <v>26</v>
      </c>
      <c r="W31" t="str">
        <f>IFERROR(INDEX(body!$E$2:$E$34,MATCH(INDEX(souhrn!$C$2:$C$1899,MATCH(CONCATENATE("15#",$B31),souhrn!$E$2:$E$1899,0),1),body!$A$2:$A$34,0),1),"")</f>
        <v/>
      </c>
      <c r="X31" t="str">
        <f>IFERROR(INDEX(body!$E$2:$E$34,MATCH(INDEX(souhrn!$C$2:$C$1899,MATCH(CONCATENATE("16#",$B31),souhrn!$E$2:$E$1899,0),1),body!$A$2:$A$34,0),1),"")</f>
        <v/>
      </c>
      <c r="Y31" t="str">
        <f>IFERROR(INDEX(body!$E$2:$E$34,MATCH(INDEX(souhrn!$C$2:$C$1899,MATCH(CONCATENATE("17#",$B31),souhrn!$E$2:$E$1899,0),1),body!$A$2:$A$34,0),1),"")</f>
        <v/>
      </c>
      <c r="Z31" t="str">
        <f>IFERROR(INDEX(body!$E$2:$E$34,MATCH(INDEX(souhrn!$C$2:$C$1899,MATCH(CONCATENATE("18#",$B31),souhrn!$E$2:$E$1899,0),1),body!$A$2:$A$34,0),1),"")</f>
        <v/>
      </c>
      <c r="AA31">
        <f>INDEX(zavody!B:B,MATCH(B31,zavody!A:A,0))</f>
        <v>10</v>
      </c>
      <c r="AB31">
        <f t="shared" si="0"/>
        <v>272</v>
      </c>
      <c r="AC31">
        <f t="shared" si="1"/>
        <v>272</v>
      </c>
      <c r="AD31">
        <v>27</v>
      </c>
      <c r="AE31">
        <f t="shared" si="2"/>
        <v>272</v>
      </c>
      <c r="AF31">
        <v>96</v>
      </c>
    </row>
    <row r="32" spans="1:32" x14ac:dyDescent="0.45">
      <c r="A32">
        <v>3380</v>
      </c>
      <c r="B32" t="s">
        <v>171</v>
      </c>
      <c r="C32">
        <f>IFERROR(INDEX(body!$B$2:$B$34,MATCH(INDEX(souhrn!$C$2:$C$1899,MATCH(CONCATENATE("1#",$B32),souhrn!$E$2:$E$1899,0),1),body!$A$2:$A$34,0),1),"")</f>
        <v>22</v>
      </c>
      <c r="D32">
        <f>IFERROR(INDEX(body!$B$2:$B$34,MATCH(INDEX(souhrn!$C$2:$C$1899,MATCH(CONCATENATE("2#",$B32),souhrn!$E$2:$E$1899,0),1),body!$A$2:$A$34,0),1),"")</f>
        <v>26</v>
      </c>
      <c r="E32">
        <f>IFERROR(INDEX(body!$B$2:$B$34,MATCH(INDEX(souhrn!$C$2:$C$1899,MATCH(CONCATENATE("3#",$B32),souhrn!$E$2:$E$1899,0),1),body!$A$2:$A$34,0),1),"")</f>
        <v>32</v>
      </c>
      <c r="F32">
        <f>IFERROR(INDEX(body!$B$2:$B$34,MATCH(INDEX(souhrn!$C$2:$C$1899,MATCH(CONCATENATE("4#",$B32),souhrn!$E$2:$E$1899,0),1),body!$A$2:$A$34,0),1),"")</f>
        <v>24</v>
      </c>
      <c r="G32">
        <f>IFERROR(INDEX(body!$B$2:$B$34,MATCH(INDEX(souhrn!$C$2:$C$1899,MATCH(CONCATENATE("5#",$B32),souhrn!$E$2:$E$1899,0),1),body!$A$2:$A$34,0),1),"")</f>
        <v>24</v>
      </c>
      <c r="H32">
        <f>IFERROR(INDEX(body!$B$2:$B$34,MATCH(INDEX(souhrn!$C$2:$C$1899,MATCH(CONCATENATE("6#",$B32),souhrn!$E$2:$E$1899,0),1),body!$A$2:$A$34,0),1),"")</f>
        <v>12</v>
      </c>
      <c r="I32">
        <f>IFERROR(INDEX(body!$B$2:$B$34,MATCH(INDEX(souhrn!$C$2:$C$1899,MATCH(CONCATENATE("7#",$B32),souhrn!$E$2:$E$1899,0),1),body!$A$2:$A$34,0),1),"")</f>
        <v>28</v>
      </c>
      <c r="J32">
        <f>IFERROR(INDEX(body!$B$2:$B$34,MATCH(INDEX(souhrn!$C$2:$C$1899,MATCH(CONCATENATE("8#",$B32),souhrn!$E$2:$E$1899,0),1),body!$A$2:$A$34,0),1),"")</f>
        <v>26</v>
      </c>
      <c r="K32" t="str">
        <f>IFERROR(INDEX(body!$F$2:$F$34,MATCH(INDEX(souhrn!$C$2:$C$1899,MATCH(CONCATENATE("19#",$B32),souhrn!$E$2:$E$1899,0),1),body!$A$2:$A$34,0),1),"")</f>
        <v/>
      </c>
      <c r="L32" t="str">
        <f>IFERROR(INDEX(body!$F$2:$F$34,MATCH(INDEX(souhrn!$C$2:$C$1899,MATCH(CONCATENATE("20#",$B32),souhrn!$E$2:$E$1899,0),1),body!$A$2:$A$34,0),1),"")</f>
        <v/>
      </c>
      <c r="M32" t="str">
        <f>IFERROR(INDEX(body!$F$2:$F$34,MATCH(INDEX(souhrn!$C$2:$C$1899,MATCH(CONCATENATE("21#",$B32),souhrn!$E$2:$E$1899,0),1),body!$A$2:$A$34,0),1),"")</f>
        <v/>
      </c>
      <c r="N32" t="str">
        <f>IFERROR(INDEX(body!$F$2:$F$34,MATCH(INDEX(souhrn!$C$2:$C$1899,MATCH(CONCATENATE("22#",$B32),souhrn!$E$2:$E$1899,0),1),body!$A$2:$A$34,0),1),"")</f>
        <v/>
      </c>
      <c r="O32" t="str">
        <f>IFERROR(INDEX(body!$F$2:$F$34,MATCH(INDEX(souhrn!$C$2:$C$1899,MATCH(CONCATENATE("23#",$B32),souhrn!$E$2:$E$1899,0),1),body!$A$2:$A$34,0),1),"")</f>
        <v/>
      </c>
      <c r="P32" t="str">
        <f>IFERROR(INDEX(body!$F$2:$F$34,MATCH(INDEX(souhrn!$C$2:$C$1899,MATCH(CONCATENATE("24#",$B32),souhrn!$E$2:$E$1899,0),1),body!$A$2:$A$34,0),1),"")</f>
        <v/>
      </c>
      <c r="Q32">
        <f>IFERROR(INDEX(body!$D$2:$D$34,MATCH(INDEX(souhrn!$C$2:$C$1899,MATCH(CONCATENATE("9#",$B32),souhrn!$E$2:$E$1899,0),1),body!$A$2:$A$34,0),1),"")</f>
        <v>28</v>
      </c>
      <c r="R32">
        <f>IFERROR(INDEX(body!$D$2:$D$34,MATCH(INDEX(souhrn!$C$2:$C$1899,MATCH(CONCATENATE("10#",$B32),souhrn!$E$2:$E$1899,0),1),body!$A$2:$A$34,0),1),"")</f>
        <v>32</v>
      </c>
      <c r="S32">
        <f>IFERROR(INDEX(body!$C$2:$C$34,MATCH(INDEX(souhrn!$C$2:$C$1899,MATCH(CONCATENATE("11#",$B32),souhrn!$E$2:$E$1899,0),1),body!$A$2:$A$34,0),1),"")</f>
        <v>28</v>
      </c>
      <c r="T32">
        <f>IFERROR(INDEX(body!$C$2:$C$34,MATCH(INDEX(souhrn!$C$2:$C$1899,MATCH(CONCATENATE("12#",$B32),souhrn!$E$2:$E$1899,0),1),body!$A$2:$A$34,0),1),"")</f>
        <v>24</v>
      </c>
      <c r="U32">
        <f>IFERROR(INDEX(body!$C$2:$C$34,MATCH(INDEX(souhrn!$C$2:$C$1899,MATCH(CONCATENATE("13#",$B32),souhrn!$E$2:$E$1899,0),1),body!$A$2:$A$34,0),1),"")</f>
        <v>22</v>
      </c>
      <c r="V32">
        <f>IFERROR(INDEX(body!$C$2:$C$34,MATCH(INDEX(souhrn!$C$2:$C$1899,MATCH(CONCATENATE("14#",$B32),souhrn!$E$2:$E$1899,0),1),body!$A$2:$A$34,0),1),"")</f>
        <v>8</v>
      </c>
      <c r="W32" t="str">
        <f>IFERROR(INDEX(body!$E$2:$E$34,MATCH(INDEX(souhrn!$C$2:$C$1899,MATCH(CONCATENATE("15#",$B32),souhrn!$E$2:$E$1899,0),1),body!$A$2:$A$34,0),1),"")</f>
        <v/>
      </c>
      <c r="X32" t="str">
        <f>IFERROR(INDEX(body!$E$2:$E$34,MATCH(INDEX(souhrn!$C$2:$C$1899,MATCH(CONCATENATE("16#",$B32),souhrn!$E$2:$E$1899,0),1),body!$A$2:$A$34,0),1),"")</f>
        <v/>
      </c>
      <c r="Y32" t="str">
        <f>IFERROR(INDEX(body!$E$2:$E$34,MATCH(INDEX(souhrn!$C$2:$C$1899,MATCH(CONCATENATE("17#",$B32),souhrn!$E$2:$E$1899,0),1),body!$A$2:$A$34,0),1),"")</f>
        <v/>
      </c>
      <c r="Z32" t="str">
        <f>IFERROR(INDEX(body!$E$2:$E$34,MATCH(INDEX(souhrn!$C$2:$C$1899,MATCH(CONCATENATE("18#",$B32),souhrn!$E$2:$E$1899,0),1),body!$A$2:$A$34,0),1),"")</f>
        <v/>
      </c>
      <c r="AA32">
        <f>INDEX(zavody!B:B,MATCH(B32,zavody!A:A,0))</f>
        <v>14</v>
      </c>
      <c r="AB32">
        <f t="shared" si="0"/>
        <v>336</v>
      </c>
      <c r="AC32">
        <f t="shared" si="1"/>
        <v>272</v>
      </c>
      <c r="AD32">
        <v>28</v>
      </c>
      <c r="AE32">
        <f t="shared" si="2"/>
        <v>316</v>
      </c>
      <c r="AF32">
        <v>78</v>
      </c>
    </row>
    <row r="33" spans="1:32" x14ac:dyDescent="0.45">
      <c r="A33">
        <v>4109</v>
      </c>
      <c r="B33" t="s">
        <v>103</v>
      </c>
      <c r="C33" t="str">
        <f>IFERROR(INDEX(body!$B$2:$B$34,MATCH(INDEX(souhrn!$C$2:$C$1899,MATCH(CONCATENATE("1#",$B33),souhrn!$E$2:$E$1899,0),1),body!$A$2:$A$34,0),1),"")</f>
        <v/>
      </c>
      <c r="D33" t="str">
        <f>IFERROR(INDEX(body!$B$2:$B$34,MATCH(INDEX(souhrn!$C$2:$C$1899,MATCH(CONCATENATE("2#",$B33),souhrn!$E$2:$E$1899,0),1),body!$A$2:$A$34,0),1),"")</f>
        <v/>
      </c>
      <c r="E33" t="str">
        <f>IFERROR(INDEX(body!$B$2:$B$34,MATCH(INDEX(souhrn!$C$2:$C$1899,MATCH(CONCATENATE("3#",$B33),souhrn!$E$2:$E$1899,0),1),body!$A$2:$A$34,0),1),"")</f>
        <v/>
      </c>
      <c r="F33" t="str">
        <f>IFERROR(INDEX(body!$B$2:$B$34,MATCH(INDEX(souhrn!$C$2:$C$1899,MATCH(CONCATENATE("4#",$B33),souhrn!$E$2:$E$1899,0),1),body!$A$2:$A$34,0),1),"")</f>
        <v/>
      </c>
      <c r="G33" t="str">
        <f>IFERROR(INDEX(body!$B$2:$B$34,MATCH(INDEX(souhrn!$C$2:$C$1899,MATCH(CONCATENATE("5#",$B33),souhrn!$E$2:$E$1899,0),1),body!$A$2:$A$34,0),1),"")</f>
        <v/>
      </c>
      <c r="H33" t="str">
        <f>IFERROR(INDEX(body!$B$2:$B$34,MATCH(INDEX(souhrn!$C$2:$C$1899,MATCH(CONCATENATE("6#",$B33),souhrn!$E$2:$E$1899,0),1),body!$A$2:$A$34,0),1),"")</f>
        <v/>
      </c>
      <c r="I33" t="str">
        <f>IFERROR(INDEX(body!$B$2:$B$34,MATCH(INDEX(souhrn!$C$2:$C$1899,MATCH(CONCATENATE("7#",$B33),souhrn!$E$2:$E$1899,0),1),body!$A$2:$A$34,0),1),"")</f>
        <v/>
      </c>
      <c r="J33" t="str">
        <f>IFERROR(INDEX(body!$B$2:$B$34,MATCH(INDEX(souhrn!$C$2:$C$1899,MATCH(CONCATENATE("8#",$B33),souhrn!$E$2:$E$1899,0),1),body!$A$2:$A$34,0),1),"")</f>
        <v/>
      </c>
      <c r="K33">
        <f>IFERROR(INDEX(body!$F$2:$F$34,MATCH(INDEX(souhrn!$C$2:$C$1899,MATCH(CONCATENATE("19#",$B33),souhrn!$E$2:$E$1899,0),1),body!$A$2:$A$34,0),1),"")</f>
        <v>34</v>
      </c>
      <c r="L33">
        <f>IFERROR(INDEX(body!$F$2:$F$34,MATCH(INDEX(souhrn!$C$2:$C$1899,MATCH(CONCATENATE("20#",$B33),souhrn!$E$2:$E$1899,0),1),body!$A$2:$A$34,0),1),"")</f>
        <v>14</v>
      </c>
      <c r="M33">
        <f>IFERROR(INDEX(body!$F$2:$F$34,MATCH(INDEX(souhrn!$C$2:$C$1899,MATCH(CONCATENATE("21#",$B33),souhrn!$E$2:$E$1899,0),1),body!$A$2:$A$34,0),1),"")</f>
        <v>34</v>
      </c>
      <c r="N33">
        <f>IFERROR(INDEX(body!$F$2:$F$34,MATCH(INDEX(souhrn!$C$2:$C$1899,MATCH(CONCATENATE("22#",$B33),souhrn!$E$2:$E$1899,0),1),body!$A$2:$A$34,0),1),"")</f>
        <v>14</v>
      </c>
      <c r="O33">
        <f>IFERROR(INDEX(body!$F$2:$F$34,MATCH(INDEX(souhrn!$C$2:$C$1899,MATCH(CONCATENATE("23#",$B33),souhrn!$E$2:$E$1899,0),1),body!$A$2:$A$34,0),1),"")</f>
        <v>21</v>
      </c>
      <c r="P33">
        <f>IFERROR(INDEX(body!$F$2:$F$34,MATCH(INDEX(souhrn!$C$2:$C$1899,MATCH(CONCATENATE("24#",$B33),souhrn!$E$2:$E$1899,0),1),body!$A$2:$A$34,0),1),"")</f>
        <v>18</v>
      </c>
      <c r="Q33">
        <f>IFERROR(INDEX(body!$D$2:$D$34,MATCH(INDEX(souhrn!$C$2:$C$1899,MATCH(CONCATENATE("9#",$B33),souhrn!$E$2:$E$1899,0),1),body!$A$2:$A$34,0),1),"")</f>
        <v>30</v>
      </c>
      <c r="R33">
        <f>IFERROR(INDEX(body!$D$2:$D$34,MATCH(INDEX(souhrn!$C$2:$C$1899,MATCH(CONCATENATE("10#",$B33),souhrn!$E$2:$E$1899,0),1),body!$A$2:$A$34,0),1),"")</f>
        <v>38</v>
      </c>
      <c r="S33">
        <f>IFERROR(INDEX(body!$C$2:$C$34,MATCH(INDEX(souhrn!$C$2:$C$1899,MATCH(CONCATENATE("11#",$B33),souhrn!$E$2:$E$1899,0),1),body!$A$2:$A$34,0),1),"")</f>
        <v>34</v>
      </c>
      <c r="T33">
        <f>IFERROR(INDEX(body!$C$2:$C$34,MATCH(INDEX(souhrn!$C$2:$C$1899,MATCH(CONCATENATE("12#",$B33),souhrn!$E$2:$E$1899,0),1),body!$A$2:$A$34,0),1),"")</f>
        <v>34</v>
      </c>
      <c r="U33" t="str">
        <f>IFERROR(INDEX(body!$C$2:$C$34,MATCH(INDEX(souhrn!$C$2:$C$1899,MATCH(CONCATENATE("13#",$B33),souhrn!$E$2:$E$1899,0),1),body!$A$2:$A$34,0),1),"")</f>
        <v/>
      </c>
      <c r="V33" t="str">
        <f>IFERROR(INDEX(body!$C$2:$C$34,MATCH(INDEX(souhrn!$C$2:$C$1899,MATCH(CONCATENATE("14#",$B33),souhrn!$E$2:$E$1899,0),1),body!$A$2:$A$34,0),1),"")</f>
        <v/>
      </c>
      <c r="W33" t="str">
        <f>IFERROR(INDEX(body!$E$2:$E$34,MATCH(INDEX(souhrn!$C$2:$C$1899,MATCH(CONCATENATE("15#",$B33),souhrn!$E$2:$E$1899,0),1),body!$A$2:$A$34,0),1),"")</f>
        <v/>
      </c>
      <c r="X33" t="str">
        <f>IFERROR(INDEX(body!$E$2:$E$34,MATCH(INDEX(souhrn!$C$2:$C$1899,MATCH(CONCATENATE("16#",$B33),souhrn!$E$2:$E$1899,0),1),body!$A$2:$A$34,0),1),"")</f>
        <v/>
      </c>
      <c r="Y33" t="str">
        <f>IFERROR(INDEX(body!$E$2:$E$34,MATCH(INDEX(souhrn!$C$2:$C$1899,MATCH(CONCATENATE("17#",$B33),souhrn!$E$2:$E$1899,0),1),body!$A$2:$A$34,0),1),"")</f>
        <v/>
      </c>
      <c r="Z33" t="str">
        <f>IFERROR(INDEX(body!$E$2:$E$34,MATCH(INDEX(souhrn!$C$2:$C$1899,MATCH(CONCATENATE("18#",$B33),souhrn!$E$2:$E$1899,0),1),body!$A$2:$A$34,0),1),"")</f>
        <v/>
      </c>
      <c r="AA33">
        <f>INDEX(zavody!B:B,MATCH(B33,zavody!A:A,0))</f>
        <v>10</v>
      </c>
      <c r="AB33">
        <f t="shared" si="0"/>
        <v>271</v>
      </c>
      <c r="AC33">
        <f t="shared" si="1"/>
        <v>271</v>
      </c>
      <c r="AD33">
        <v>29</v>
      </c>
      <c r="AE33">
        <f t="shared" si="2"/>
        <v>271</v>
      </c>
      <c r="AF33">
        <v>118</v>
      </c>
    </row>
    <row r="34" spans="1:32" x14ac:dyDescent="0.45">
      <c r="A34">
        <v>2263</v>
      </c>
      <c r="B34" t="s">
        <v>7</v>
      </c>
      <c r="C34">
        <f>IFERROR(INDEX(body!$B$2:$B$34,MATCH(INDEX(souhrn!$C$2:$C$1899,MATCH(CONCATENATE("1#",$B34),souhrn!$E$2:$E$1899,0),1),body!$A$2:$A$34,0),1),"")</f>
        <v>36</v>
      </c>
      <c r="D34">
        <f>IFERROR(INDEX(body!$B$2:$B$34,MATCH(INDEX(souhrn!$C$2:$C$1899,MATCH(CONCATENATE("2#",$B34),souhrn!$E$2:$E$1899,0),1),body!$A$2:$A$34,0),1),"")</f>
        <v>14</v>
      </c>
      <c r="E34">
        <f>IFERROR(INDEX(body!$B$2:$B$34,MATCH(INDEX(souhrn!$C$2:$C$1899,MATCH(CONCATENATE("3#",$B34),souhrn!$E$2:$E$1899,0),1),body!$A$2:$A$34,0),1),"")</f>
        <v>18</v>
      </c>
      <c r="F34">
        <f>IFERROR(INDEX(body!$B$2:$B$34,MATCH(INDEX(souhrn!$C$2:$C$1899,MATCH(CONCATENATE("4#",$B34),souhrn!$E$2:$E$1899,0),1),body!$A$2:$A$34,0),1),"")</f>
        <v>30</v>
      </c>
      <c r="G34">
        <f>IFERROR(INDEX(body!$B$2:$B$34,MATCH(INDEX(souhrn!$C$2:$C$1899,MATCH(CONCATENATE("5#",$B34),souhrn!$E$2:$E$1899,0),1),body!$A$2:$A$34,0),1),"")</f>
        <v>16</v>
      </c>
      <c r="H34">
        <f>IFERROR(INDEX(body!$B$2:$B$34,MATCH(INDEX(souhrn!$C$2:$C$1899,MATCH(CONCATENATE("6#",$B34),souhrn!$E$2:$E$1899,0),1),body!$A$2:$A$34,0),1),"")</f>
        <v>22</v>
      </c>
      <c r="I34">
        <f>IFERROR(INDEX(body!$B$2:$B$34,MATCH(INDEX(souhrn!$C$2:$C$1899,MATCH(CONCATENATE("7#",$B34),souhrn!$E$2:$E$1899,0),1),body!$A$2:$A$34,0),1),"")</f>
        <v>32</v>
      </c>
      <c r="J34">
        <f>IFERROR(INDEX(body!$B$2:$B$34,MATCH(INDEX(souhrn!$C$2:$C$1899,MATCH(CONCATENATE("8#",$B34),souhrn!$E$2:$E$1899,0),1),body!$A$2:$A$34,0),1),"")</f>
        <v>14</v>
      </c>
      <c r="K34" t="str">
        <f>IFERROR(INDEX(body!$F$2:$F$34,MATCH(INDEX(souhrn!$C$2:$C$1899,MATCH(CONCATENATE("19#",$B34),souhrn!$E$2:$E$1899,0),1),body!$A$2:$A$34,0),1),"")</f>
        <v/>
      </c>
      <c r="L34" t="str">
        <f>IFERROR(INDEX(body!$F$2:$F$34,MATCH(INDEX(souhrn!$C$2:$C$1899,MATCH(CONCATENATE("20#",$B34),souhrn!$E$2:$E$1899,0),1),body!$A$2:$A$34,0),1),"")</f>
        <v/>
      </c>
      <c r="M34" t="str">
        <f>IFERROR(INDEX(body!$F$2:$F$34,MATCH(INDEX(souhrn!$C$2:$C$1899,MATCH(CONCATENATE("21#",$B34),souhrn!$E$2:$E$1899,0),1),body!$A$2:$A$34,0),1),"")</f>
        <v/>
      </c>
      <c r="N34" t="str">
        <f>IFERROR(INDEX(body!$F$2:$F$34,MATCH(INDEX(souhrn!$C$2:$C$1899,MATCH(CONCATENATE("22#",$B34),souhrn!$E$2:$E$1899,0),1),body!$A$2:$A$34,0),1),"")</f>
        <v/>
      </c>
      <c r="O34" t="str">
        <f>IFERROR(INDEX(body!$F$2:$F$34,MATCH(INDEX(souhrn!$C$2:$C$1899,MATCH(CONCATENATE("23#",$B34),souhrn!$E$2:$E$1899,0),1),body!$A$2:$A$34,0),1),"")</f>
        <v/>
      </c>
      <c r="P34" t="str">
        <f>IFERROR(INDEX(body!$F$2:$F$34,MATCH(INDEX(souhrn!$C$2:$C$1899,MATCH(CONCATENATE("24#",$B34),souhrn!$E$2:$E$1899,0),1),body!$A$2:$A$34,0),1),"")</f>
        <v/>
      </c>
      <c r="Q34">
        <f>IFERROR(INDEX(body!$D$2:$D$34,MATCH(INDEX(souhrn!$C$2:$C$1899,MATCH(CONCATENATE("9#",$B34),souhrn!$E$2:$E$1899,0),1),body!$A$2:$A$34,0),1),"")</f>
        <v>22</v>
      </c>
      <c r="R34">
        <f>IFERROR(INDEX(body!$D$2:$D$34,MATCH(INDEX(souhrn!$C$2:$C$1899,MATCH(CONCATENATE("10#",$B34),souhrn!$E$2:$E$1899,0),1),body!$A$2:$A$34,0),1),"")</f>
        <v>26</v>
      </c>
      <c r="S34">
        <f>IFERROR(INDEX(body!$C$2:$C$34,MATCH(INDEX(souhrn!$C$2:$C$1899,MATCH(CONCATENATE("11#",$B34),souhrn!$E$2:$E$1899,0),1),body!$A$2:$A$34,0),1),"")</f>
        <v>12</v>
      </c>
      <c r="T34">
        <f>IFERROR(INDEX(body!$C$2:$C$34,MATCH(INDEX(souhrn!$C$2:$C$1899,MATCH(CONCATENATE("12#",$B34),souhrn!$E$2:$E$1899,0),1),body!$A$2:$A$34,0),1),"")</f>
        <v>36</v>
      </c>
      <c r="U34">
        <f>IFERROR(INDEX(body!$C$2:$C$34,MATCH(INDEX(souhrn!$C$2:$C$1899,MATCH(CONCATENATE("13#",$B34),souhrn!$E$2:$E$1899,0),1),body!$A$2:$A$34,0),1),"")</f>
        <v>28</v>
      </c>
      <c r="V34">
        <f>IFERROR(INDEX(body!$C$2:$C$34,MATCH(INDEX(souhrn!$C$2:$C$1899,MATCH(CONCATENATE("14#",$B34),souhrn!$E$2:$E$1899,0),1),body!$A$2:$A$34,0),1),"")</f>
        <v>20</v>
      </c>
      <c r="W34" t="str">
        <f>IFERROR(INDEX(body!$E$2:$E$34,MATCH(INDEX(souhrn!$C$2:$C$1899,MATCH(CONCATENATE("15#",$B34),souhrn!$E$2:$E$1899,0),1),body!$A$2:$A$34,0),1),"")</f>
        <v/>
      </c>
      <c r="X34" t="str">
        <f>IFERROR(INDEX(body!$E$2:$E$34,MATCH(INDEX(souhrn!$C$2:$C$1899,MATCH(CONCATENATE("16#",$B34),souhrn!$E$2:$E$1899,0),1),body!$A$2:$A$34,0),1),"")</f>
        <v/>
      </c>
      <c r="Y34" t="str">
        <f>IFERROR(INDEX(body!$E$2:$E$34,MATCH(INDEX(souhrn!$C$2:$C$1899,MATCH(CONCATENATE("17#",$B34),souhrn!$E$2:$E$1899,0),1),body!$A$2:$A$34,0),1),"")</f>
        <v/>
      </c>
      <c r="Z34" t="str">
        <f>IFERROR(INDEX(body!$E$2:$E$34,MATCH(INDEX(souhrn!$C$2:$C$1899,MATCH(CONCATENATE("18#",$B34),souhrn!$E$2:$E$1899,0),1),body!$A$2:$A$34,0),1),"")</f>
        <v/>
      </c>
      <c r="AA34">
        <f>INDEX(zavody!B:B,MATCH(B34,zavody!A:A,0))</f>
        <v>14</v>
      </c>
      <c r="AB34">
        <f t="shared" si="0"/>
        <v>326</v>
      </c>
      <c r="AC34">
        <f t="shared" si="1"/>
        <v>270</v>
      </c>
      <c r="AD34">
        <v>30</v>
      </c>
      <c r="AE34">
        <f t="shared" si="2"/>
        <v>300</v>
      </c>
      <c r="AF34">
        <v>37</v>
      </c>
    </row>
    <row r="35" spans="1:32" x14ac:dyDescent="0.45">
      <c r="A35">
        <v>6411</v>
      </c>
      <c r="B35" t="s">
        <v>235</v>
      </c>
      <c r="C35" t="str">
        <f>IFERROR(INDEX(body!$B$2:$B$34,MATCH(INDEX(souhrn!$C$2:$C$1899,MATCH(CONCATENATE("1#",$B35),souhrn!$E$2:$E$1899,0),1),body!$A$2:$A$34,0),1),"")</f>
        <v/>
      </c>
      <c r="D35" t="str">
        <f>IFERROR(INDEX(body!$B$2:$B$34,MATCH(INDEX(souhrn!$C$2:$C$1899,MATCH(CONCATENATE("2#",$B35),souhrn!$E$2:$E$1899,0),1),body!$A$2:$A$34,0),1),"")</f>
        <v/>
      </c>
      <c r="E35" t="str">
        <f>IFERROR(INDEX(body!$B$2:$B$34,MATCH(INDEX(souhrn!$C$2:$C$1899,MATCH(CONCATENATE("3#",$B35),souhrn!$E$2:$E$1899,0),1),body!$A$2:$A$34,0),1),"")</f>
        <v/>
      </c>
      <c r="F35" t="str">
        <f>IFERROR(INDEX(body!$B$2:$B$34,MATCH(INDEX(souhrn!$C$2:$C$1899,MATCH(CONCATENATE("4#",$B35),souhrn!$E$2:$E$1899,0),1),body!$A$2:$A$34,0),1),"")</f>
        <v/>
      </c>
      <c r="G35" t="str">
        <f>IFERROR(INDEX(body!$B$2:$B$34,MATCH(INDEX(souhrn!$C$2:$C$1899,MATCH(CONCATENATE("5#",$B35),souhrn!$E$2:$E$1899,0),1),body!$A$2:$A$34,0),1),"")</f>
        <v/>
      </c>
      <c r="H35" t="str">
        <f>IFERROR(INDEX(body!$B$2:$B$34,MATCH(INDEX(souhrn!$C$2:$C$1899,MATCH(CONCATENATE("6#",$B35),souhrn!$E$2:$E$1899,0),1),body!$A$2:$A$34,0),1),"")</f>
        <v/>
      </c>
      <c r="I35" t="str">
        <f>IFERROR(INDEX(body!$B$2:$B$34,MATCH(INDEX(souhrn!$C$2:$C$1899,MATCH(CONCATENATE("7#",$B35),souhrn!$E$2:$E$1899,0),1),body!$A$2:$A$34,0),1),"")</f>
        <v/>
      </c>
      <c r="J35" t="str">
        <f>IFERROR(INDEX(body!$B$2:$B$34,MATCH(INDEX(souhrn!$C$2:$C$1899,MATCH(CONCATENATE("8#",$B35),souhrn!$E$2:$E$1899,0),1),body!$A$2:$A$34,0),1),"")</f>
        <v/>
      </c>
      <c r="K35">
        <f>IFERROR(INDEX(body!$F$2:$F$34,MATCH(INDEX(souhrn!$C$2:$C$1899,MATCH(CONCATENATE("19#",$B35),souhrn!$E$2:$E$1899,0),1),body!$A$2:$A$34,0),1),"")</f>
        <v>32</v>
      </c>
      <c r="L35">
        <f>IFERROR(INDEX(body!$F$2:$F$34,MATCH(INDEX(souhrn!$C$2:$C$1899,MATCH(CONCATENATE("20#",$B35),souhrn!$E$2:$E$1899,0),1),body!$A$2:$A$34,0),1),"")</f>
        <v>32</v>
      </c>
      <c r="M35">
        <f>IFERROR(INDEX(body!$F$2:$F$34,MATCH(INDEX(souhrn!$C$2:$C$1899,MATCH(CONCATENATE("21#",$B35),souhrn!$E$2:$E$1899,0),1),body!$A$2:$A$34,0),1),"")</f>
        <v>12</v>
      </c>
      <c r="N35">
        <f>IFERROR(INDEX(body!$F$2:$F$34,MATCH(INDEX(souhrn!$C$2:$C$1899,MATCH(CONCATENATE("22#",$B35),souhrn!$E$2:$E$1899,0),1),body!$A$2:$A$34,0),1),"")</f>
        <v>16</v>
      </c>
      <c r="O35">
        <f>IFERROR(INDEX(body!$F$2:$F$34,MATCH(INDEX(souhrn!$C$2:$C$1899,MATCH(CONCATENATE("23#",$B35),souhrn!$E$2:$E$1899,0),1),body!$A$2:$A$34,0),1),"")</f>
        <v>20</v>
      </c>
      <c r="P35">
        <f>IFERROR(INDEX(body!$F$2:$F$34,MATCH(INDEX(souhrn!$C$2:$C$1899,MATCH(CONCATENATE("24#",$B35),souhrn!$E$2:$E$1899,0),1),body!$A$2:$A$34,0),1),"")</f>
        <v>28</v>
      </c>
      <c r="Q35">
        <f>IFERROR(INDEX(body!$D$2:$D$34,MATCH(INDEX(souhrn!$C$2:$C$1899,MATCH(CONCATENATE("9#",$B35),souhrn!$E$2:$E$1899,0),1),body!$A$2:$A$34,0),1),"")</f>
        <v>28</v>
      </c>
      <c r="R35">
        <f>IFERROR(INDEX(body!$D$2:$D$34,MATCH(INDEX(souhrn!$C$2:$C$1899,MATCH(CONCATENATE("10#",$B35),souhrn!$E$2:$E$1899,0),1),body!$A$2:$A$34,0),1),"")</f>
        <v>16</v>
      </c>
      <c r="S35">
        <f>IFERROR(INDEX(body!$C$2:$C$34,MATCH(INDEX(souhrn!$C$2:$C$1899,MATCH(CONCATENATE("11#",$B35),souhrn!$E$2:$E$1899,0),1),body!$A$2:$A$34,0),1),"")</f>
        <v>18</v>
      </c>
      <c r="T35">
        <f>IFERROR(INDEX(body!$C$2:$C$34,MATCH(INDEX(souhrn!$C$2:$C$1899,MATCH(CONCATENATE("12#",$B35),souhrn!$E$2:$E$1899,0),1),body!$A$2:$A$34,0),1),"")</f>
        <v>30</v>
      </c>
      <c r="U35">
        <f>IFERROR(INDEX(body!$C$2:$C$34,MATCH(INDEX(souhrn!$C$2:$C$1899,MATCH(CONCATENATE("13#",$B35),souhrn!$E$2:$E$1899,0),1),body!$A$2:$A$34,0),1),"")</f>
        <v>32</v>
      </c>
      <c r="V35">
        <f>IFERROR(INDEX(body!$C$2:$C$34,MATCH(INDEX(souhrn!$C$2:$C$1899,MATCH(CONCATENATE("14#",$B35),souhrn!$E$2:$E$1899,0),1),body!$A$2:$A$34,0),1),"")</f>
        <v>32</v>
      </c>
      <c r="W35" t="str">
        <f>IFERROR(INDEX(body!$E$2:$E$34,MATCH(INDEX(souhrn!$C$2:$C$1899,MATCH(CONCATENATE("15#",$B35),souhrn!$E$2:$E$1899,0),1),body!$A$2:$A$34,0),1),"")</f>
        <v/>
      </c>
      <c r="X35" t="str">
        <f>IFERROR(INDEX(body!$E$2:$E$34,MATCH(INDEX(souhrn!$C$2:$C$1899,MATCH(CONCATENATE("16#",$B35),souhrn!$E$2:$E$1899,0),1),body!$A$2:$A$34,0),1),"")</f>
        <v/>
      </c>
      <c r="Y35" t="str">
        <f>IFERROR(INDEX(body!$E$2:$E$34,MATCH(INDEX(souhrn!$C$2:$C$1899,MATCH(CONCATENATE("17#",$B35),souhrn!$E$2:$E$1899,0),1),body!$A$2:$A$34,0),1),"")</f>
        <v/>
      </c>
      <c r="Z35" t="str">
        <f>IFERROR(INDEX(body!$E$2:$E$34,MATCH(INDEX(souhrn!$C$2:$C$1899,MATCH(CONCATENATE("18#",$B35),souhrn!$E$2:$E$1899,0),1),body!$A$2:$A$34,0),1),"")</f>
        <v/>
      </c>
      <c r="AA35">
        <f>INDEX(zavody!B:B,MATCH(B35,zavody!A:A,0))</f>
        <v>12</v>
      </c>
      <c r="AB35">
        <f t="shared" si="0"/>
        <v>296</v>
      </c>
      <c r="AC35">
        <f t="shared" si="1"/>
        <v>268</v>
      </c>
      <c r="AD35">
        <v>31</v>
      </c>
      <c r="AE35">
        <f t="shared" si="2"/>
        <v>296</v>
      </c>
      <c r="AF35">
        <v>250</v>
      </c>
    </row>
    <row r="36" spans="1:32" x14ac:dyDescent="0.45">
      <c r="A36">
        <v>1730</v>
      </c>
      <c r="B36" t="s">
        <v>5</v>
      </c>
      <c r="C36">
        <f>IFERROR(INDEX(body!$B$2:$B$34,MATCH(INDEX(souhrn!$C$2:$C$1899,MATCH(CONCATENATE("1#",$B36),souhrn!$E$2:$E$1899,0),1),body!$A$2:$A$34,0),1),"")</f>
        <v>24</v>
      </c>
      <c r="D36" t="str">
        <f>IFERROR(INDEX(body!$B$2:$B$34,MATCH(INDEX(souhrn!$C$2:$C$1899,MATCH(CONCATENATE("2#",$B36),souhrn!$E$2:$E$1899,0),1),body!$A$2:$A$34,0),1),"")</f>
        <v/>
      </c>
      <c r="E36">
        <f>IFERROR(INDEX(body!$B$2:$B$34,MATCH(INDEX(souhrn!$C$2:$C$1899,MATCH(CONCATENATE("3#",$B36),souhrn!$E$2:$E$1899,0),1),body!$A$2:$A$34,0),1),"")</f>
        <v>20</v>
      </c>
      <c r="F36">
        <f>IFERROR(INDEX(body!$B$2:$B$34,MATCH(INDEX(souhrn!$C$2:$C$1899,MATCH(CONCATENATE("4#",$B36),souhrn!$E$2:$E$1899,0),1),body!$A$2:$A$34,0),1),"")</f>
        <v>28</v>
      </c>
      <c r="G36">
        <f>IFERROR(INDEX(body!$B$2:$B$34,MATCH(INDEX(souhrn!$C$2:$C$1899,MATCH(CONCATENATE("5#",$B36),souhrn!$E$2:$E$1899,0),1),body!$A$2:$A$34,0),1),"")</f>
        <v>28</v>
      </c>
      <c r="H36">
        <f>IFERROR(INDEX(body!$B$2:$B$34,MATCH(INDEX(souhrn!$C$2:$C$1899,MATCH(CONCATENATE("6#",$B36),souhrn!$E$2:$E$1899,0),1),body!$A$2:$A$34,0),1),"")</f>
        <v>30</v>
      </c>
      <c r="I36">
        <f>IFERROR(INDEX(body!$B$2:$B$34,MATCH(INDEX(souhrn!$C$2:$C$1899,MATCH(CONCATENATE("7#",$B36),souhrn!$E$2:$E$1899,0),1),body!$A$2:$A$34,0),1),"")</f>
        <v>30</v>
      </c>
      <c r="J36">
        <f>IFERROR(INDEX(body!$B$2:$B$34,MATCH(INDEX(souhrn!$C$2:$C$1899,MATCH(CONCATENATE("8#",$B36),souhrn!$E$2:$E$1899,0),1),body!$A$2:$A$34,0),1),"")</f>
        <v>28</v>
      </c>
      <c r="K36" t="str">
        <f>IFERROR(INDEX(body!$F$2:$F$34,MATCH(INDEX(souhrn!$C$2:$C$1899,MATCH(CONCATENATE("19#",$B36),souhrn!$E$2:$E$1899,0),1),body!$A$2:$A$34,0),1),"")</f>
        <v/>
      </c>
      <c r="L36" t="str">
        <f>IFERROR(INDEX(body!$F$2:$F$34,MATCH(INDEX(souhrn!$C$2:$C$1899,MATCH(CONCATENATE("20#",$B36),souhrn!$E$2:$E$1899,0),1),body!$A$2:$A$34,0),1),"")</f>
        <v/>
      </c>
      <c r="M36" t="str">
        <f>IFERROR(INDEX(body!$F$2:$F$34,MATCH(INDEX(souhrn!$C$2:$C$1899,MATCH(CONCATENATE("21#",$B36),souhrn!$E$2:$E$1899,0),1),body!$A$2:$A$34,0),1),"")</f>
        <v/>
      </c>
      <c r="N36" t="str">
        <f>IFERROR(INDEX(body!$F$2:$F$34,MATCH(INDEX(souhrn!$C$2:$C$1899,MATCH(CONCATENATE("22#",$B36),souhrn!$E$2:$E$1899,0),1),body!$A$2:$A$34,0),1),"")</f>
        <v/>
      </c>
      <c r="O36" t="str">
        <f>IFERROR(INDEX(body!$F$2:$F$34,MATCH(INDEX(souhrn!$C$2:$C$1899,MATCH(CONCATENATE("23#",$B36),souhrn!$E$2:$E$1899,0),1),body!$A$2:$A$34,0),1),"")</f>
        <v/>
      </c>
      <c r="P36" t="str">
        <f>IFERROR(INDEX(body!$F$2:$F$34,MATCH(INDEX(souhrn!$C$2:$C$1899,MATCH(CONCATENATE("24#",$B36),souhrn!$E$2:$E$1899,0),1),body!$A$2:$A$34,0),1),"")</f>
        <v/>
      </c>
      <c r="Q36">
        <f>IFERROR(INDEX(body!$D$2:$D$34,MATCH(INDEX(souhrn!$C$2:$C$1899,MATCH(CONCATENATE("9#",$B36),souhrn!$E$2:$E$1899,0),1),body!$A$2:$A$34,0),1),"")</f>
        <v>34</v>
      </c>
      <c r="R36">
        <f>IFERROR(INDEX(body!$D$2:$D$34,MATCH(INDEX(souhrn!$C$2:$C$1899,MATCH(CONCATENATE("10#",$B36),souhrn!$E$2:$E$1899,0),1),body!$A$2:$A$34,0),1),"")</f>
        <v>30</v>
      </c>
      <c r="S36">
        <f>IFERROR(INDEX(body!$C$2:$C$34,MATCH(INDEX(souhrn!$C$2:$C$1899,MATCH(CONCATENATE("11#",$B36),souhrn!$E$2:$E$1899,0),1),body!$A$2:$A$34,0),1),"")</f>
        <v>10</v>
      </c>
      <c r="T36">
        <f>IFERROR(INDEX(body!$C$2:$C$34,MATCH(INDEX(souhrn!$C$2:$C$1899,MATCH(CONCATENATE("12#",$B36),souhrn!$E$2:$E$1899,0),1),body!$A$2:$A$34,0),1),"")</f>
        <v>14</v>
      </c>
      <c r="U36">
        <f>IFERROR(INDEX(body!$C$2:$C$34,MATCH(INDEX(souhrn!$C$2:$C$1899,MATCH(CONCATENATE("13#",$B36),souhrn!$E$2:$E$1899,0),1),body!$A$2:$A$34,0),1),"")</f>
        <v>14</v>
      </c>
      <c r="V36">
        <f>IFERROR(INDEX(body!$C$2:$C$34,MATCH(INDEX(souhrn!$C$2:$C$1899,MATCH(CONCATENATE("14#",$B36),souhrn!$E$2:$E$1899,0),1),body!$A$2:$A$34,0),1),"")</f>
        <v>10</v>
      </c>
      <c r="W36" t="str">
        <f>IFERROR(INDEX(body!$E$2:$E$34,MATCH(INDEX(souhrn!$C$2:$C$1899,MATCH(CONCATENATE("15#",$B36),souhrn!$E$2:$E$1899,0),1),body!$A$2:$A$34,0),1),"")</f>
        <v/>
      </c>
      <c r="X36" t="str">
        <f>IFERROR(INDEX(body!$E$2:$E$34,MATCH(INDEX(souhrn!$C$2:$C$1899,MATCH(CONCATENATE("16#",$B36),souhrn!$E$2:$E$1899,0),1),body!$A$2:$A$34,0),1),"")</f>
        <v/>
      </c>
      <c r="Y36" t="str">
        <f>IFERROR(INDEX(body!$E$2:$E$34,MATCH(INDEX(souhrn!$C$2:$C$1899,MATCH(CONCATENATE("17#",$B36),souhrn!$E$2:$E$1899,0),1),body!$A$2:$A$34,0),1),"")</f>
        <v/>
      </c>
      <c r="Z36" t="str">
        <f>IFERROR(INDEX(body!$E$2:$E$34,MATCH(INDEX(souhrn!$C$2:$C$1899,MATCH(CONCATENATE("18#",$B36),souhrn!$E$2:$E$1899,0),1),body!$A$2:$A$34,0),1),"")</f>
        <v/>
      </c>
      <c r="AA36">
        <f>INDEX(zavody!B:B,MATCH(B36,zavody!A:A,0))</f>
        <v>13</v>
      </c>
      <c r="AB36">
        <f t="shared" si="0"/>
        <v>300</v>
      </c>
      <c r="AC36">
        <f t="shared" si="1"/>
        <v>266</v>
      </c>
      <c r="AD36">
        <v>32</v>
      </c>
      <c r="AE36">
        <f t="shared" si="2"/>
        <v>290</v>
      </c>
      <c r="AF36">
        <v>17</v>
      </c>
    </row>
    <row r="37" spans="1:32" x14ac:dyDescent="0.45">
      <c r="A37">
        <v>3733</v>
      </c>
      <c r="B37" t="s">
        <v>84</v>
      </c>
      <c r="C37">
        <f>IFERROR(INDEX(body!$B$2:$B$34,MATCH(INDEX(souhrn!$C$2:$C$1899,MATCH(CONCATENATE("1#",$B37),souhrn!$E$2:$E$1899,0),1),body!$A$2:$A$34,0),1),"")</f>
        <v>14</v>
      </c>
      <c r="D37">
        <f>IFERROR(INDEX(body!$B$2:$B$34,MATCH(INDEX(souhrn!$C$2:$C$1899,MATCH(CONCATENATE("2#",$B37),souhrn!$E$2:$E$1899,0),1),body!$A$2:$A$34,0),1),"")</f>
        <v>20</v>
      </c>
      <c r="E37">
        <f>IFERROR(INDEX(body!$B$2:$B$34,MATCH(INDEX(souhrn!$C$2:$C$1899,MATCH(CONCATENATE("3#",$B37),souhrn!$E$2:$E$1899,0),1),body!$A$2:$A$34,0),1),"")</f>
        <v>38</v>
      </c>
      <c r="F37">
        <f>IFERROR(INDEX(body!$B$2:$B$34,MATCH(INDEX(souhrn!$C$2:$C$1899,MATCH(CONCATENATE("4#",$B37),souhrn!$E$2:$E$1899,0),1),body!$A$2:$A$34,0),1),"")</f>
        <v>34</v>
      </c>
      <c r="G37">
        <f>IFERROR(INDEX(body!$B$2:$B$34,MATCH(INDEX(souhrn!$C$2:$C$1899,MATCH(CONCATENATE("5#",$B37),souhrn!$E$2:$E$1899,0),1),body!$A$2:$A$34,0),1),"")</f>
        <v>20</v>
      </c>
      <c r="H37">
        <f>IFERROR(INDEX(body!$B$2:$B$34,MATCH(INDEX(souhrn!$C$2:$C$1899,MATCH(CONCATENATE("6#",$B37),souhrn!$E$2:$E$1899,0),1),body!$A$2:$A$34,0),1),"")</f>
        <v>28</v>
      </c>
      <c r="I37">
        <f>IFERROR(INDEX(body!$B$2:$B$34,MATCH(INDEX(souhrn!$C$2:$C$1899,MATCH(CONCATENATE("7#",$B37),souhrn!$E$2:$E$1899,0),1),body!$A$2:$A$34,0),1),"")</f>
        <v>26</v>
      </c>
      <c r="J37">
        <f>IFERROR(INDEX(body!$B$2:$B$34,MATCH(INDEX(souhrn!$C$2:$C$1899,MATCH(CONCATENATE("8#",$B37),souhrn!$E$2:$E$1899,0),1),body!$A$2:$A$34,0),1),"")</f>
        <v>18</v>
      </c>
      <c r="K37" t="str">
        <f>IFERROR(INDEX(body!$F$2:$F$34,MATCH(INDEX(souhrn!$C$2:$C$1899,MATCH(CONCATENATE("19#",$B37),souhrn!$E$2:$E$1899,0),1),body!$A$2:$A$34,0),1),"")</f>
        <v/>
      </c>
      <c r="L37" t="str">
        <f>IFERROR(INDEX(body!$F$2:$F$34,MATCH(INDEX(souhrn!$C$2:$C$1899,MATCH(CONCATENATE("20#",$B37),souhrn!$E$2:$E$1899,0),1),body!$A$2:$A$34,0),1),"")</f>
        <v/>
      </c>
      <c r="M37" t="str">
        <f>IFERROR(INDEX(body!$F$2:$F$34,MATCH(INDEX(souhrn!$C$2:$C$1899,MATCH(CONCATENATE("21#",$B37),souhrn!$E$2:$E$1899,0),1),body!$A$2:$A$34,0),1),"")</f>
        <v/>
      </c>
      <c r="N37" t="str">
        <f>IFERROR(INDEX(body!$F$2:$F$34,MATCH(INDEX(souhrn!$C$2:$C$1899,MATCH(CONCATENATE("22#",$B37),souhrn!$E$2:$E$1899,0),1),body!$A$2:$A$34,0),1),"")</f>
        <v/>
      </c>
      <c r="O37" t="str">
        <f>IFERROR(INDEX(body!$F$2:$F$34,MATCH(INDEX(souhrn!$C$2:$C$1899,MATCH(CONCATENATE("23#",$B37),souhrn!$E$2:$E$1899,0),1),body!$A$2:$A$34,0),1),"")</f>
        <v/>
      </c>
      <c r="P37" t="str">
        <f>IFERROR(INDEX(body!$F$2:$F$34,MATCH(INDEX(souhrn!$C$2:$C$1899,MATCH(CONCATENATE("24#",$B37),souhrn!$E$2:$E$1899,0),1),body!$A$2:$A$34,0),1),"")</f>
        <v/>
      </c>
      <c r="Q37">
        <f>IFERROR(INDEX(body!$D$2:$D$34,MATCH(INDEX(souhrn!$C$2:$C$1899,MATCH(CONCATENATE("9#",$B37),souhrn!$E$2:$E$1899,0),1),body!$A$2:$A$34,0),1),"")</f>
        <v>28</v>
      </c>
      <c r="R37">
        <f>IFERROR(INDEX(body!$D$2:$D$34,MATCH(INDEX(souhrn!$C$2:$C$1899,MATCH(CONCATENATE("10#",$B37),souhrn!$E$2:$E$1899,0),1),body!$A$2:$A$34,0),1),"")</f>
        <v>28</v>
      </c>
      <c r="S37">
        <f>IFERROR(INDEX(body!$C$2:$C$34,MATCH(INDEX(souhrn!$C$2:$C$1899,MATCH(CONCATENATE("11#",$B37),souhrn!$E$2:$E$1899,0),1),body!$A$2:$A$34,0),1),"")</f>
        <v>22</v>
      </c>
      <c r="T37">
        <f>IFERROR(INDEX(body!$C$2:$C$34,MATCH(INDEX(souhrn!$C$2:$C$1899,MATCH(CONCATENATE("12#",$B37),souhrn!$E$2:$E$1899,0),1),body!$A$2:$A$34,0),1),"")</f>
        <v>20</v>
      </c>
      <c r="U37" t="str">
        <f>IFERROR(INDEX(body!$C$2:$C$34,MATCH(INDEX(souhrn!$C$2:$C$1899,MATCH(CONCATENATE("13#",$B37),souhrn!$E$2:$E$1899,0),1),body!$A$2:$A$34,0),1),"")</f>
        <v/>
      </c>
      <c r="V37" t="str">
        <f>IFERROR(INDEX(body!$C$2:$C$34,MATCH(INDEX(souhrn!$C$2:$C$1899,MATCH(CONCATENATE("14#",$B37),souhrn!$E$2:$E$1899,0),1),body!$A$2:$A$34,0),1),"")</f>
        <v/>
      </c>
      <c r="W37" t="str">
        <f>IFERROR(INDEX(body!$E$2:$E$34,MATCH(INDEX(souhrn!$C$2:$C$1899,MATCH(CONCATENATE("15#",$B37),souhrn!$E$2:$E$1899,0),1),body!$A$2:$A$34,0),1),"")</f>
        <v/>
      </c>
      <c r="X37" t="str">
        <f>IFERROR(INDEX(body!$E$2:$E$34,MATCH(INDEX(souhrn!$C$2:$C$1899,MATCH(CONCATENATE("16#",$B37),souhrn!$E$2:$E$1899,0),1),body!$A$2:$A$34,0),1),"")</f>
        <v/>
      </c>
      <c r="Y37" t="str">
        <f>IFERROR(INDEX(body!$E$2:$E$34,MATCH(INDEX(souhrn!$C$2:$C$1899,MATCH(CONCATENATE("17#",$B37),souhrn!$E$2:$E$1899,0),1),body!$A$2:$A$34,0),1),"")</f>
        <v/>
      </c>
      <c r="Z37" t="str">
        <f>IFERROR(INDEX(body!$E$2:$E$34,MATCH(INDEX(souhrn!$C$2:$C$1899,MATCH(CONCATENATE("18#",$B37),souhrn!$E$2:$E$1899,0),1),body!$A$2:$A$34,0),1),"")</f>
        <v/>
      </c>
      <c r="AA37">
        <f>INDEX(zavody!B:B,MATCH(B37,zavody!A:A,0))</f>
        <v>12</v>
      </c>
      <c r="AB37">
        <f t="shared" si="0"/>
        <v>296</v>
      </c>
      <c r="AC37">
        <f t="shared" si="1"/>
        <v>264</v>
      </c>
      <c r="AD37">
        <v>33</v>
      </c>
      <c r="AE37">
        <f t="shared" ref="AE37:AE68" si="3">SUM(IFERROR(LARGE(C37:V37,1),0),IFERROR(LARGE(C37:V37,2),0),IFERROR(LARGE(C37:V37,3),0),IFERROR(LARGE(C37:V37,4),0),IFERROR(LARGE(C37:V37,5),0),IFERROR(LARGE(C37:V37,6),0),IFERROR(LARGE(C37:V37,7),0),IFERROR(LARGE(C37:V37,8),0),IFERROR(LARGE(C37:V37,9),0),IFERROR(LARGE(C37:V37,10),0),IFERROR(LARGE(C37:V37,11),0),IFERROR(LARGE(C37:V37,12),0),)</f>
        <v>296</v>
      </c>
      <c r="AF37">
        <v>93</v>
      </c>
    </row>
    <row r="38" spans="1:32" x14ac:dyDescent="0.45">
      <c r="A38">
        <v>2298</v>
      </c>
      <c r="B38" t="s">
        <v>144</v>
      </c>
      <c r="C38">
        <f>IFERROR(INDEX(body!$B$2:$B$34,MATCH(INDEX(souhrn!$C$2:$C$1899,MATCH(CONCATENATE("1#",$B38),souhrn!$E$2:$E$1899,0),1),body!$A$2:$A$34,0),1),"")</f>
        <v>26</v>
      </c>
      <c r="D38">
        <f>IFERROR(INDEX(body!$B$2:$B$34,MATCH(INDEX(souhrn!$C$2:$C$1899,MATCH(CONCATENATE("2#",$B38),souhrn!$E$2:$E$1899,0),1),body!$A$2:$A$34,0),1),"")</f>
        <v>22</v>
      </c>
      <c r="E38">
        <f>IFERROR(INDEX(body!$B$2:$B$34,MATCH(INDEX(souhrn!$C$2:$C$1899,MATCH(CONCATENATE("3#",$B38),souhrn!$E$2:$E$1899,0),1),body!$A$2:$A$34,0),1),"")</f>
        <v>32</v>
      </c>
      <c r="F38">
        <f>IFERROR(INDEX(body!$B$2:$B$34,MATCH(INDEX(souhrn!$C$2:$C$1899,MATCH(CONCATENATE("4#",$B38),souhrn!$E$2:$E$1899,0),1),body!$A$2:$A$34,0),1),"")</f>
        <v>12</v>
      </c>
      <c r="G38">
        <f>IFERROR(INDEX(body!$B$2:$B$34,MATCH(INDEX(souhrn!$C$2:$C$1899,MATCH(CONCATENATE("5#",$B38),souhrn!$E$2:$E$1899,0),1),body!$A$2:$A$34,0),1),"")</f>
        <v>14</v>
      </c>
      <c r="H38">
        <f>IFERROR(INDEX(body!$B$2:$B$34,MATCH(INDEX(souhrn!$C$2:$C$1899,MATCH(CONCATENATE("6#",$B38),souhrn!$E$2:$E$1899,0),1),body!$A$2:$A$34,0),1),"")</f>
        <v>18</v>
      </c>
      <c r="I38">
        <f>IFERROR(INDEX(body!$B$2:$B$34,MATCH(INDEX(souhrn!$C$2:$C$1899,MATCH(CONCATENATE("7#",$B38),souhrn!$E$2:$E$1899,0),1),body!$A$2:$A$34,0),1),"")</f>
        <v>14</v>
      </c>
      <c r="J38">
        <f>IFERROR(INDEX(body!$B$2:$B$34,MATCH(INDEX(souhrn!$C$2:$C$1899,MATCH(CONCATENATE("8#",$B38),souhrn!$E$2:$E$1899,0),1),body!$A$2:$A$34,0),1),"")</f>
        <v>24</v>
      </c>
      <c r="K38" t="str">
        <f>IFERROR(INDEX(body!$F$2:$F$34,MATCH(INDEX(souhrn!$C$2:$C$1899,MATCH(CONCATENATE("19#",$B38),souhrn!$E$2:$E$1899,0),1),body!$A$2:$A$34,0),1),"")</f>
        <v/>
      </c>
      <c r="L38" t="str">
        <f>IFERROR(INDEX(body!$F$2:$F$34,MATCH(INDEX(souhrn!$C$2:$C$1899,MATCH(CONCATENATE("20#",$B38),souhrn!$E$2:$E$1899,0),1),body!$A$2:$A$34,0),1),"")</f>
        <v/>
      </c>
      <c r="M38" t="str">
        <f>IFERROR(INDEX(body!$F$2:$F$34,MATCH(INDEX(souhrn!$C$2:$C$1899,MATCH(CONCATENATE("21#",$B38),souhrn!$E$2:$E$1899,0),1),body!$A$2:$A$34,0),1),"")</f>
        <v/>
      </c>
      <c r="N38" t="str">
        <f>IFERROR(INDEX(body!$F$2:$F$34,MATCH(INDEX(souhrn!$C$2:$C$1899,MATCH(CONCATENATE("22#",$B38),souhrn!$E$2:$E$1899,0),1),body!$A$2:$A$34,0),1),"")</f>
        <v/>
      </c>
      <c r="O38" t="str">
        <f>IFERROR(INDEX(body!$F$2:$F$34,MATCH(INDEX(souhrn!$C$2:$C$1899,MATCH(CONCATENATE("23#",$B38),souhrn!$E$2:$E$1899,0),1),body!$A$2:$A$34,0),1),"")</f>
        <v/>
      </c>
      <c r="P38" t="str">
        <f>IFERROR(INDEX(body!$F$2:$F$34,MATCH(INDEX(souhrn!$C$2:$C$1899,MATCH(CONCATENATE("24#",$B38),souhrn!$E$2:$E$1899,0),1),body!$A$2:$A$34,0),1),"")</f>
        <v/>
      </c>
      <c r="Q38">
        <f>IFERROR(INDEX(body!$D$2:$D$34,MATCH(INDEX(souhrn!$C$2:$C$1899,MATCH(CONCATENATE("9#",$B38),souhrn!$E$2:$E$1899,0),1),body!$A$2:$A$34,0),1),"")</f>
        <v>28</v>
      </c>
      <c r="R38">
        <f>IFERROR(INDEX(body!$D$2:$D$34,MATCH(INDEX(souhrn!$C$2:$C$1899,MATCH(CONCATENATE("10#",$B38),souhrn!$E$2:$E$1899,0),1),body!$A$2:$A$34,0),1),"")</f>
        <v>26</v>
      </c>
      <c r="S38">
        <f>IFERROR(INDEX(body!$C$2:$C$34,MATCH(INDEX(souhrn!$C$2:$C$1899,MATCH(CONCATENATE("11#",$B38),souhrn!$E$2:$E$1899,0),1),body!$A$2:$A$34,0),1),"")</f>
        <v>30</v>
      </c>
      <c r="T38">
        <f>IFERROR(INDEX(body!$C$2:$C$34,MATCH(INDEX(souhrn!$C$2:$C$1899,MATCH(CONCATENATE("12#",$B38),souhrn!$E$2:$E$1899,0),1),body!$A$2:$A$34,0),1),"")</f>
        <v>22</v>
      </c>
      <c r="U38">
        <f>IFERROR(INDEX(body!$C$2:$C$34,MATCH(INDEX(souhrn!$C$2:$C$1899,MATCH(CONCATENATE("13#",$B38),souhrn!$E$2:$E$1899,0),1),body!$A$2:$A$34,0),1),"")</f>
        <v>28</v>
      </c>
      <c r="V38">
        <f>IFERROR(INDEX(body!$C$2:$C$34,MATCH(INDEX(souhrn!$C$2:$C$1899,MATCH(CONCATENATE("14#",$B38),souhrn!$E$2:$E$1899,0),1),body!$A$2:$A$34,0),1),"")</f>
        <v>22</v>
      </c>
      <c r="W38" t="str">
        <f>IFERROR(INDEX(body!$E$2:$E$34,MATCH(INDEX(souhrn!$C$2:$C$1899,MATCH(CONCATENATE("15#",$B38),souhrn!$E$2:$E$1899,0),1),body!$A$2:$A$34,0),1),"")</f>
        <v/>
      </c>
      <c r="X38" t="str">
        <f>IFERROR(INDEX(body!$E$2:$E$34,MATCH(INDEX(souhrn!$C$2:$C$1899,MATCH(CONCATENATE("16#",$B38),souhrn!$E$2:$E$1899,0),1),body!$A$2:$A$34,0),1),"")</f>
        <v/>
      </c>
      <c r="Y38" t="str">
        <f>IFERROR(INDEX(body!$E$2:$E$34,MATCH(INDEX(souhrn!$C$2:$C$1899,MATCH(CONCATENATE("17#",$B38),souhrn!$E$2:$E$1899,0),1),body!$A$2:$A$34,0),1),"")</f>
        <v/>
      </c>
      <c r="Z38" t="str">
        <f>IFERROR(INDEX(body!$E$2:$E$34,MATCH(INDEX(souhrn!$C$2:$C$1899,MATCH(CONCATENATE("18#",$B38),souhrn!$E$2:$E$1899,0),1),body!$A$2:$A$34,0),1),"")</f>
        <v/>
      </c>
      <c r="AA38">
        <f>INDEX(zavody!B:B,MATCH(B38,zavody!A:A,0))</f>
        <v>14</v>
      </c>
      <c r="AB38">
        <f t="shared" si="0"/>
        <v>318</v>
      </c>
      <c r="AC38">
        <f t="shared" si="1"/>
        <v>260</v>
      </c>
      <c r="AD38">
        <v>34</v>
      </c>
      <c r="AE38">
        <f t="shared" si="3"/>
        <v>292</v>
      </c>
      <c r="AF38">
        <v>39</v>
      </c>
    </row>
    <row r="39" spans="1:32" x14ac:dyDescent="0.45">
      <c r="A39">
        <v>5532</v>
      </c>
      <c r="B39" t="s">
        <v>159</v>
      </c>
      <c r="C39">
        <f>IFERROR(INDEX(body!$B$2:$B$34,MATCH(INDEX(souhrn!$C$2:$C$1899,MATCH(CONCATENATE("1#",$B39),souhrn!$E$2:$E$1899,0),1),body!$A$2:$A$34,0),1),"")</f>
        <v>32</v>
      </c>
      <c r="D39">
        <f>IFERROR(INDEX(body!$B$2:$B$34,MATCH(INDEX(souhrn!$C$2:$C$1899,MATCH(CONCATENATE("2#",$B39),souhrn!$E$2:$E$1899,0),1),body!$A$2:$A$34,0),1),"")</f>
        <v>30</v>
      </c>
      <c r="E39">
        <f>IFERROR(INDEX(body!$B$2:$B$34,MATCH(INDEX(souhrn!$C$2:$C$1899,MATCH(CONCATENATE("3#",$B39),souhrn!$E$2:$E$1899,0),1),body!$A$2:$A$34,0),1),"")</f>
        <v>12</v>
      </c>
      <c r="F39">
        <f>IFERROR(INDEX(body!$B$2:$B$34,MATCH(INDEX(souhrn!$C$2:$C$1899,MATCH(CONCATENATE("4#",$B39),souhrn!$E$2:$E$1899,0),1),body!$A$2:$A$34,0),1),"")</f>
        <v>20</v>
      </c>
      <c r="G39">
        <f>IFERROR(INDEX(body!$B$2:$B$34,MATCH(INDEX(souhrn!$C$2:$C$1899,MATCH(CONCATENATE("5#",$B39),souhrn!$E$2:$E$1899,0),1),body!$A$2:$A$34,0),1),"")</f>
        <v>26</v>
      </c>
      <c r="H39">
        <f>IFERROR(INDEX(body!$B$2:$B$34,MATCH(INDEX(souhrn!$C$2:$C$1899,MATCH(CONCATENATE("6#",$B39),souhrn!$E$2:$E$1899,0),1),body!$A$2:$A$34,0),1),"")</f>
        <v>32</v>
      </c>
      <c r="I39">
        <f>IFERROR(INDEX(body!$B$2:$B$34,MATCH(INDEX(souhrn!$C$2:$C$1899,MATCH(CONCATENATE("7#",$B39),souhrn!$E$2:$E$1899,0),1),body!$A$2:$A$34,0),1),"")</f>
        <v>14</v>
      </c>
      <c r="J39">
        <f>IFERROR(INDEX(body!$B$2:$B$34,MATCH(INDEX(souhrn!$C$2:$C$1899,MATCH(CONCATENATE("8#",$B39),souhrn!$E$2:$E$1899,0),1),body!$A$2:$A$34,0),1),"")</f>
        <v>20</v>
      </c>
      <c r="K39" t="str">
        <f>IFERROR(INDEX(body!$F$2:$F$34,MATCH(INDEX(souhrn!$C$2:$C$1899,MATCH(CONCATENATE("19#",$B39),souhrn!$E$2:$E$1899,0),1),body!$A$2:$A$34,0),1),"")</f>
        <v/>
      </c>
      <c r="L39" t="str">
        <f>IFERROR(INDEX(body!$F$2:$F$34,MATCH(INDEX(souhrn!$C$2:$C$1899,MATCH(CONCATENATE("20#",$B39),souhrn!$E$2:$E$1899,0),1),body!$A$2:$A$34,0),1),"")</f>
        <v/>
      </c>
      <c r="M39" t="str">
        <f>IFERROR(INDEX(body!$F$2:$F$34,MATCH(INDEX(souhrn!$C$2:$C$1899,MATCH(CONCATENATE("21#",$B39),souhrn!$E$2:$E$1899,0),1),body!$A$2:$A$34,0),1),"")</f>
        <v/>
      </c>
      <c r="N39" t="str">
        <f>IFERROR(INDEX(body!$F$2:$F$34,MATCH(INDEX(souhrn!$C$2:$C$1899,MATCH(CONCATENATE("22#",$B39),souhrn!$E$2:$E$1899,0),1),body!$A$2:$A$34,0),1),"")</f>
        <v/>
      </c>
      <c r="O39" t="str">
        <f>IFERROR(INDEX(body!$F$2:$F$34,MATCH(INDEX(souhrn!$C$2:$C$1899,MATCH(CONCATENATE("23#",$B39),souhrn!$E$2:$E$1899,0),1),body!$A$2:$A$34,0),1),"")</f>
        <v/>
      </c>
      <c r="P39" t="str">
        <f>IFERROR(INDEX(body!$F$2:$F$34,MATCH(INDEX(souhrn!$C$2:$C$1899,MATCH(CONCATENATE("24#",$B39),souhrn!$E$2:$E$1899,0),1),body!$A$2:$A$34,0),1),"")</f>
        <v/>
      </c>
      <c r="Q39">
        <f>IFERROR(INDEX(body!$D$2:$D$34,MATCH(INDEX(souhrn!$C$2:$C$1899,MATCH(CONCATENATE("9#",$B39),souhrn!$E$2:$E$1899,0),1),body!$A$2:$A$34,0),1),"")</f>
        <v>36</v>
      </c>
      <c r="R39">
        <f>IFERROR(INDEX(body!$D$2:$D$34,MATCH(INDEX(souhrn!$C$2:$C$1899,MATCH(CONCATENATE("10#",$B39),souhrn!$E$2:$E$1899,0),1),body!$A$2:$A$34,0),1),"")</f>
        <v>12</v>
      </c>
      <c r="S39" t="str">
        <f>IFERROR(INDEX(body!$C$2:$C$34,MATCH(INDEX(souhrn!$C$2:$C$1899,MATCH(CONCATENATE("11#",$B39),souhrn!$E$2:$E$1899,0),1),body!$A$2:$A$34,0),1),"")</f>
        <v/>
      </c>
      <c r="T39" t="str">
        <f>IFERROR(INDEX(body!$C$2:$C$34,MATCH(INDEX(souhrn!$C$2:$C$1899,MATCH(CONCATENATE("12#",$B39),souhrn!$E$2:$E$1899,0),1),body!$A$2:$A$34,0),1),"")</f>
        <v/>
      </c>
      <c r="U39">
        <f>IFERROR(INDEX(body!$C$2:$C$34,MATCH(INDEX(souhrn!$C$2:$C$1899,MATCH(CONCATENATE("13#",$B39),souhrn!$E$2:$E$1899,0),1),body!$A$2:$A$34,0),1),"")</f>
        <v>26</v>
      </c>
      <c r="V39">
        <f>IFERROR(INDEX(body!$C$2:$C$34,MATCH(INDEX(souhrn!$C$2:$C$1899,MATCH(CONCATENATE("14#",$B39),souhrn!$E$2:$E$1899,0),1),body!$A$2:$A$34,0),1),"")</f>
        <v>22</v>
      </c>
      <c r="W39" t="str">
        <f>IFERROR(INDEX(body!$E$2:$E$34,MATCH(INDEX(souhrn!$C$2:$C$1899,MATCH(CONCATENATE("15#",$B39),souhrn!$E$2:$E$1899,0),1),body!$A$2:$A$34,0),1),"")</f>
        <v/>
      </c>
      <c r="X39" t="str">
        <f>IFERROR(INDEX(body!$E$2:$E$34,MATCH(INDEX(souhrn!$C$2:$C$1899,MATCH(CONCATENATE("16#",$B39),souhrn!$E$2:$E$1899,0),1),body!$A$2:$A$34,0),1),"")</f>
        <v/>
      </c>
      <c r="Y39" t="str">
        <f>IFERROR(INDEX(body!$E$2:$E$34,MATCH(INDEX(souhrn!$C$2:$C$1899,MATCH(CONCATENATE("17#",$B39),souhrn!$E$2:$E$1899,0),1),body!$A$2:$A$34,0),1),"")</f>
        <v/>
      </c>
      <c r="Z39" t="str">
        <f>IFERROR(INDEX(body!$E$2:$E$34,MATCH(INDEX(souhrn!$C$2:$C$1899,MATCH(CONCATENATE("18#",$B39),souhrn!$E$2:$E$1899,0),1),body!$A$2:$A$34,0),1),"")</f>
        <v/>
      </c>
      <c r="AA39">
        <f>INDEX(zavody!B:B,MATCH(B39,zavody!A:A,0))</f>
        <v>12</v>
      </c>
      <c r="AB39">
        <f t="shared" si="0"/>
        <v>282</v>
      </c>
      <c r="AC39">
        <f t="shared" si="1"/>
        <v>258</v>
      </c>
      <c r="AD39">
        <v>35</v>
      </c>
      <c r="AE39">
        <f t="shared" si="3"/>
        <v>282</v>
      </c>
      <c r="AF39">
        <v>197</v>
      </c>
    </row>
    <row r="40" spans="1:32" x14ac:dyDescent="0.45">
      <c r="A40">
        <v>5791</v>
      </c>
      <c r="B40" t="s">
        <v>196</v>
      </c>
      <c r="C40" t="str">
        <f>IFERROR(INDEX(body!$B$2:$B$34,MATCH(INDEX(souhrn!$C$2:$C$1899,MATCH(CONCATENATE("1#",$B40),souhrn!$E$2:$E$1899,0),1),body!$A$2:$A$34,0),1),"")</f>
        <v/>
      </c>
      <c r="D40" t="str">
        <f>IFERROR(INDEX(body!$B$2:$B$34,MATCH(INDEX(souhrn!$C$2:$C$1899,MATCH(CONCATENATE("2#",$B40),souhrn!$E$2:$E$1899,0),1),body!$A$2:$A$34,0),1),"")</f>
        <v/>
      </c>
      <c r="E40">
        <f>IFERROR(INDEX(body!$B$2:$B$34,MATCH(INDEX(souhrn!$C$2:$C$1899,MATCH(CONCATENATE("3#",$B40),souhrn!$E$2:$E$1899,0),1),body!$A$2:$A$34,0),1),"")</f>
        <v>26</v>
      </c>
      <c r="F40">
        <f>IFERROR(INDEX(body!$B$2:$B$34,MATCH(INDEX(souhrn!$C$2:$C$1899,MATCH(CONCATENATE("4#",$B40),souhrn!$E$2:$E$1899,0),1),body!$A$2:$A$34,0),1),"")</f>
        <v>20</v>
      </c>
      <c r="G40">
        <f>IFERROR(INDEX(body!$B$2:$B$34,MATCH(INDEX(souhrn!$C$2:$C$1899,MATCH(CONCATENATE("5#",$B40),souhrn!$E$2:$E$1899,0),1),body!$A$2:$A$34,0),1),"")</f>
        <v>18</v>
      </c>
      <c r="H40">
        <f>IFERROR(INDEX(body!$B$2:$B$34,MATCH(INDEX(souhrn!$C$2:$C$1899,MATCH(CONCATENATE("6#",$B40),souhrn!$E$2:$E$1899,0),1),body!$A$2:$A$34,0),1),"")</f>
        <v>24</v>
      </c>
      <c r="I40">
        <f>IFERROR(INDEX(body!$B$2:$B$34,MATCH(INDEX(souhrn!$C$2:$C$1899,MATCH(CONCATENATE("7#",$B40),souhrn!$E$2:$E$1899,0),1),body!$A$2:$A$34,0),1),"")</f>
        <v>32</v>
      </c>
      <c r="J40">
        <f>IFERROR(INDEX(body!$B$2:$B$34,MATCH(INDEX(souhrn!$C$2:$C$1899,MATCH(CONCATENATE("8#",$B40),souhrn!$E$2:$E$1899,0),1),body!$A$2:$A$34,0),1),"")</f>
        <v>22</v>
      </c>
      <c r="K40" t="str">
        <f>IFERROR(INDEX(body!$F$2:$F$34,MATCH(INDEX(souhrn!$C$2:$C$1899,MATCH(CONCATENATE("19#",$B40),souhrn!$E$2:$E$1899,0),1),body!$A$2:$A$34,0),1),"")</f>
        <v/>
      </c>
      <c r="L40" t="str">
        <f>IFERROR(INDEX(body!$F$2:$F$34,MATCH(INDEX(souhrn!$C$2:$C$1899,MATCH(CONCATENATE("20#",$B40),souhrn!$E$2:$E$1899,0),1),body!$A$2:$A$34,0),1),"")</f>
        <v/>
      </c>
      <c r="M40" t="str">
        <f>IFERROR(INDEX(body!$F$2:$F$34,MATCH(INDEX(souhrn!$C$2:$C$1899,MATCH(CONCATENATE("21#",$B40),souhrn!$E$2:$E$1899,0),1),body!$A$2:$A$34,0),1),"")</f>
        <v/>
      </c>
      <c r="N40" t="str">
        <f>IFERROR(INDEX(body!$F$2:$F$34,MATCH(INDEX(souhrn!$C$2:$C$1899,MATCH(CONCATENATE("22#",$B40),souhrn!$E$2:$E$1899,0),1),body!$A$2:$A$34,0),1),"")</f>
        <v/>
      </c>
      <c r="O40" t="str">
        <f>IFERROR(INDEX(body!$F$2:$F$34,MATCH(INDEX(souhrn!$C$2:$C$1899,MATCH(CONCATENATE("23#",$B40),souhrn!$E$2:$E$1899,0),1),body!$A$2:$A$34,0),1),"")</f>
        <v/>
      </c>
      <c r="P40" t="str">
        <f>IFERROR(INDEX(body!$F$2:$F$34,MATCH(INDEX(souhrn!$C$2:$C$1899,MATCH(CONCATENATE("24#",$B40),souhrn!$E$2:$E$1899,0),1),body!$A$2:$A$34,0),1),"")</f>
        <v/>
      </c>
      <c r="Q40">
        <f>IFERROR(INDEX(body!$D$2:$D$34,MATCH(INDEX(souhrn!$C$2:$C$1899,MATCH(CONCATENATE("9#",$B40),souhrn!$E$2:$E$1899,0),1),body!$A$2:$A$34,0),1),"")</f>
        <v>34</v>
      </c>
      <c r="R40">
        <f>IFERROR(INDEX(body!$D$2:$D$34,MATCH(INDEX(souhrn!$C$2:$C$1899,MATCH(CONCATENATE("10#",$B40),souhrn!$E$2:$E$1899,0),1),body!$A$2:$A$34,0),1),"")</f>
        <v>24</v>
      </c>
      <c r="S40">
        <f>IFERROR(INDEX(body!$C$2:$C$34,MATCH(INDEX(souhrn!$C$2:$C$1899,MATCH(CONCATENATE("11#",$B40),souhrn!$E$2:$E$1899,0),1),body!$A$2:$A$34,0),1),"")</f>
        <v>18</v>
      </c>
      <c r="T40">
        <f>IFERROR(INDEX(body!$C$2:$C$34,MATCH(INDEX(souhrn!$C$2:$C$1899,MATCH(CONCATENATE("12#",$B40),souhrn!$E$2:$E$1899,0),1),body!$A$2:$A$34,0),1),"")</f>
        <v>34</v>
      </c>
      <c r="U40">
        <f>IFERROR(INDEX(body!$C$2:$C$34,MATCH(INDEX(souhrn!$C$2:$C$1899,MATCH(CONCATENATE("13#",$B40),souhrn!$E$2:$E$1899,0),1),body!$A$2:$A$34,0),1),"")</f>
        <v>24</v>
      </c>
      <c r="V40">
        <f>IFERROR(INDEX(body!$C$2:$C$34,MATCH(INDEX(souhrn!$C$2:$C$1899,MATCH(CONCATENATE("14#",$B40),souhrn!$E$2:$E$1899,0),1),body!$A$2:$A$34,0),1),"")</f>
        <v>14</v>
      </c>
      <c r="W40" t="str">
        <f>IFERROR(INDEX(body!$E$2:$E$34,MATCH(INDEX(souhrn!$C$2:$C$1899,MATCH(CONCATENATE("15#",$B40),souhrn!$E$2:$E$1899,0),1),body!$A$2:$A$34,0),1),"")</f>
        <v/>
      </c>
      <c r="X40" t="str">
        <f>IFERROR(INDEX(body!$E$2:$E$34,MATCH(INDEX(souhrn!$C$2:$C$1899,MATCH(CONCATENATE("16#",$B40),souhrn!$E$2:$E$1899,0),1),body!$A$2:$A$34,0),1),"")</f>
        <v/>
      </c>
      <c r="Y40" t="str">
        <f>IFERROR(INDEX(body!$E$2:$E$34,MATCH(INDEX(souhrn!$C$2:$C$1899,MATCH(CONCATENATE("17#",$B40),souhrn!$E$2:$E$1899,0),1),body!$A$2:$A$34,0),1),"")</f>
        <v/>
      </c>
      <c r="Z40" t="str">
        <f>IFERROR(INDEX(body!$E$2:$E$34,MATCH(INDEX(souhrn!$C$2:$C$1899,MATCH(CONCATENATE("18#",$B40),souhrn!$E$2:$E$1899,0),1),body!$A$2:$A$34,0),1),"")</f>
        <v/>
      </c>
      <c r="AA40">
        <f>INDEX(zavody!B:B,MATCH(B40,zavody!A:A,0))</f>
        <v>12</v>
      </c>
      <c r="AB40">
        <f t="shared" si="0"/>
        <v>290</v>
      </c>
      <c r="AC40">
        <f t="shared" si="1"/>
        <v>258</v>
      </c>
      <c r="AD40">
        <v>36</v>
      </c>
      <c r="AE40">
        <f t="shared" si="3"/>
        <v>290</v>
      </c>
      <c r="AF40">
        <v>169</v>
      </c>
    </row>
    <row r="41" spans="1:32" x14ac:dyDescent="0.45">
      <c r="A41">
        <v>3054</v>
      </c>
      <c r="B41" t="s">
        <v>30</v>
      </c>
      <c r="C41">
        <f>IFERROR(INDEX(body!$B$2:$B$34,MATCH(INDEX(souhrn!$C$2:$C$1899,MATCH(CONCATENATE("1#",$B41),souhrn!$E$2:$E$1899,0),1),body!$A$2:$A$34,0),1),"")</f>
        <v>28</v>
      </c>
      <c r="D41">
        <f>IFERROR(INDEX(body!$B$2:$B$34,MATCH(INDEX(souhrn!$C$2:$C$1899,MATCH(CONCATENATE("2#",$B41),souhrn!$E$2:$E$1899,0),1),body!$A$2:$A$34,0),1),"")</f>
        <v>32</v>
      </c>
      <c r="E41">
        <f>IFERROR(INDEX(body!$B$2:$B$34,MATCH(INDEX(souhrn!$C$2:$C$1899,MATCH(CONCATENATE("3#",$B41),souhrn!$E$2:$E$1899,0),1),body!$A$2:$A$34,0),1),"")</f>
        <v>16</v>
      </c>
      <c r="F41">
        <f>IFERROR(INDEX(body!$B$2:$B$34,MATCH(INDEX(souhrn!$C$2:$C$1899,MATCH(CONCATENATE("4#",$B41),souhrn!$E$2:$E$1899,0),1),body!$A$2:$A$34,0),1),"")</f>
        <v>32</v>
      </c>
      <c r="G41">
        <f>IFERROR(INDEX(body!$B$2:$B$34,MATCH(INDEX(souhrn!$C$2:$C$1899,MATCH(CONCATENATE("5#",$B41),souhrn!$E$2:$E$1899,0),1),body!$A$2:$A$34,0),1),"")</f>
        <v>38</v>
      </c>
      <c r="H41">
        <f>IFERROR(INDEX(body!$B$2:$B$34,MATCH(INDEX(souhrn!$C$2:$C$1899,MATCH(CONCATENATE("6#",$B41),souhrn!$E$2:$E$1899,0),1),body!$A$2:$A$34,0),1),"")</f>
        <v>36</v>
      </c>
      <c r="I41">
        <f>IFERROR(INDEX(body!$B$2:$B$34,MATCH(INDEX(souhrn!$C$2:$C$1899,MATCH(CONCATENATE("7#",$B41),souhrn!$E$2:$E$1899,0),1),body!$A$2:$A$34,0),1),"")</f>
        <v>38</v>
      </c>
      <c r="J41">
        <f>IFERROR(INDEX(body!$B$2:$B$34,MATCH(INDEX(souhrn!$C$2:$C$1899,MATCH(CONCATENATE("8#",$B41),souhrn!$E$2:$E$1899,0),1),body!$A$2:$A$34,0),1),"")</f>
        <v>36</v>
      </c>
      <c r="K41" t="str">
        <f>IFERROR(INDEX(body!$F$2:$F$34,MATCH(INDEX(souhrn!$C$2:$C$1899,MATCH(CONCATENATE("19#",$B41),souhrn!$E$2:$E$1899,0),1),body!$A$2:$A$34,0),1),"")</f>
        <v/>
      </c>
      <c r="L41" t="str">
        <f>IFERROR(INDEX(body!$F$2:$F$34,MATCH(INDEX(souhrn!$C$2:$C$1899,MATCH(CONCATENATE("20#",$B41),souhrn!$E$2:$E$1899,0),1),body!$A$2:$A$34,0),1),"")</f>
        <v/>
      </c>
      <c r="M41" t="str">
        <f>IFERROR(INDEX(body!$F$2:$F$34,MATCH(INDEX(souhrn!$C$2:$C$1899,MATCH(CONCATENATE("21#",$B41),souhrn!$E$2:$E$1899,0),1),body!$A$2:$A$34,0),1),"")</f>
        <v/>
      </c>
      <c r="N41" t="str">
        <f>IFERROR(INDEX(body!$F$2:$F$34,MATCH(INDEX(souhrn!$C$2:$C$1899,MATCH(CONCATENATE("22#",$B41),souhrn!$E$2:$E$1899,0),1),body!$A$2:$A$34,0),1),"")</f>
        <v/>
      </c>
      <c r="O41" t="str">
        <f>IFERROR(INDEX(body!$F$2:$F$34,MATCH(INDEX(souhrn!$C$2:$C$1899,MATCH(CONCATENATE("23#",$B41),souhrn!$E$2:$E$1899,0),1),body!$A$2:$A$34,0),1),"")</f>
        <v/>
      </c>
      <c r="P41" t="str">
        <f>IFERROR(INDEX(body!$F$2:$F$34,MATCH(INDEX(souhrn!$C$2:$C$1899,MATCH(CONCATENATE("24#",$B41),souhrn!$E$2:$E$1899,0),1),body!$A$2:$A$34,0),1),"")</f>
        <v/>
      </c>
      <c r="Q41" t="str">
        <f>IFERROR(INDEX(body!$D$2:$D$34,MATCH(INDEX(souhrn!$C$2:$C$1899,MATCH(CONCATENATE("9#",$B41),souhrn!$E$2:$E$1899,0),1),body!$A$2:$A$34,0),1),"")</f>
        <v/>
      </c>
      <c r="R41" t="str">
        <f>IFERROR(INDEX(body!$D$2:$D$34,MATCH(INDEX(souhrn!$C$2:$C$1899,MATCH(CONCATENATE("10#",$B41),souhrn!$E$2:$E$1899,0),1),body!$A$2:$A$34,0),1),"")</f>
        <v/>
      </c>
      <c r="S41" t="str">
        <f>IFERROR(INDEX(body!$C$2:$C$34,MATCH(INDEX(souhrn!$C$2:$C$1899,MATCH(CONCATENATE("11#",$B41),souhrn!$E$2:$E$1899,0),1),body!$A$2:$A$34,0),1),"")</f>
        <v/>
      </c>
      <c r="T41" t="str">
        <f>IFERROR(INDEX(body!$C$2:$C$34,MATCH(INDEX(souhrn!$C$2:$C$1899,MATCH(CONCATENATE("12#",$B41),souhrn!$E$2:$E$1899,0),1),body!$A$2:$A$34,0),1),"")</f>
        <v/>
      </c>
      <c r="U41" t="str">
        <f>IFERROR(INDEX(body!$C$2:$C$34,MATCH(INDEX(souhrn!$C$2:$C$1899,MATCH(CONCATENATE("13#",$B41),souhrn!$E$2:$E$1899,0),1),body!$A$2:$A$34,0),1),"")</f>
        <v/>
      </c>
      <c r="V41" t="str">
        <f>IFERROR(INDEX(body!$C$2:$C$34,MATCH(INDEX(souhrn!$C$2:$C$1899,MATCH(CONCATENATE("14#",$B41),souhrn!$E$2:$E$1899,0),1),body!$A$2:$A$34,0),1),"")</f>
        <v/>
      </c>
      <c r="W41" t="str">
        <f>IFERROR(INDEX(body!$E$2:$E$34,MATCH(INDEX(souhrn!$C$2:$C$1899,MATCH(CONCATENATE("15#",$B41),souhrn!$E$2:$E$1899,0),1),body!$A$2:$A$34,0),1),"")</f>
        <v/>
      </c>
      <c r="X41" t="str">
        <f>IFERROR(INDEX(body!$E$2:$E$34,MATCH(INDEX(souhrn!$C$2:$C$1899,MATCH(CONCATENATE("16#",$B41),souhrn!$E$2:$E$1899,0),1),body!$A$2:$A$34,0),1),"")</f>
        <v/>
      </c>
      <c r="Y41" t="str">
        <f>IFERROR(INDEX(body!$E$2:$E$34,MATCH(INDEX(souhrn!$C$2:$C$1899,MATCH(CONCATENATE("17#",$B41),souhrn!$E$2:$E$1899,0),1),body!$A$2:$A$34,0),1),"")</f>
        <v/>
      </c>
      <c r="Z41" t="str">
        <f>IFERROR(INDEX(body!$E$2:$E$34,MATCH(INDEX(souhrn!$C$2:$C$1899,MATCH(CONCATENATE("18#",$B41),souhrn!$E$2:$E$1899,0),1),body!$A$2:$A$34,0),1),"")</f>
        <v/>
      </c>
      <c r="AA41">
        <f>INDEX(zavody!B:B,MATCH(B41,zavody!A:A,0))</f>
        <v>8</v>
      </c>
      <c r="AB41">
        <f t="shared" si="0"/>
        <v>256</v>
      </c>
      <c r="AC41">
        <f t="shared" si="1"/>
        <v>256</v>
      </c>
      <c r="AD41">
        <v>37</v>
      </c>
      <c r="AE41">
        <f t="shared" si="3"/>
        <v>256</v>
      </c>
      <c r="AF41">
        <v>112</v>
      </c>
    </row>
    <row r="42" spans="1:32" x14ac:dyDescent="0.45">
      <c r="A42">
        <v>3486</v>
      </c>
      <c r="B42" t="s">
        <v>43</v>
      </c>
      <c r="C42" t="str">
        <f>IFERROR(INDEX(body!$B$2:$B$34,MATCH(INDEX(souhrn!$C$2:$C$1899,MATCH(CONCATENATE("1#",$B42),souhrn!$E$2:$E$1899,0),1),body!$A$2:$A$34,0),1),"")</f>
        <v/>
      </c>
      <c r="D42" t="str">
        <f>IFERROR(INDEX(body!$B$2:$B$34,MATCH(INDEX(souhrn!$C$2:$C$1899,MATCH(CONCATENATE("2#",$B42),souhrn!$E$2:$E$1899,0),1),body!$A$2:$A$34,0),1),"")</f>
        <v/>
      </c>
      <c r="E42" t="str">
        <f>IFERROR(INDEX(body!$B$2:$B$34,MATCH(INDEX(souhrn!$C$2:$C$1899,MATCH(CONCATENATE("3#",$B42),souhrn!$E$2:$E$1899,0),1),body!$A$2:$A$34,0),1),"")</f>
        <v/>
      </c>
      <c r="F42" t="str">
        <f>IFERROR(INDEX(body!$B$2:$B$34,MATCH(INDEX(souhrn!$C$2:$C$1899,MATCH(CONCATENATE("4#",$B42),souhrn!$E$2:$E$1899,0),1),body!$A$2:$A$34,0),1),"")</f>
        <v/>
      </c>
      <c r="G42" t="str">
        <f>IFERROR(INDEX(body!$B$2:$B$34,MATCH(INDEX(souhrn!$C$2:$C$1899,MATCH(CONCATENATE("5#",$B42),souhrn!$E$2:$E$1899,0),1),body!$A$2:$A$34,0),1),"")</f>
        <v/>
      </c>
      <c r="H42" t="str">
        <f>IFERROR(INDEX(body!$B$2:$B$34,MATCH(INDEX(souhrn!$C$2:$C$1899,MATCH(CONCATENATE("6#",$B42),souhrn!$E$2:$E$1899,0),1),body!$A$2:$A$34,0),1),"")</f>
        <v/>
      </c>
      <c r="I42" t="str">
        <f>IFERROR(INDEX(body!$B$2:$B$34,MATCH(INDEX(souhrn!$C$2:$C$1899,MATCH(CONCATENATE("7#",$B42),souhrn!$E$2:$E$1899,0),1),body!$A$2:$A$34,0),1),"")</f>
        <v/>
      </c>
      <c r="J42" t="str">
        <f>IFERROR(INDEX(body!$B$2:$B$34,MATCH(INDEX(souhrn!$C$2:$C$1899,MATCH(CONCATENATE("8#",$B42),souhrn!$E$2:$E$1899,0),1),body!$A$2:$A$34,0),1),"")</f>
        <v/>
      </c>
      <c r="K42">
        <f>IFERROR(INDEX(body!$F$2:$F$34,MATCH(INDEX(souhrn!$C$2:$C$1899,MATCH(CONCATENATE("19#",$B42),souhrn!$E$2:$E$1899,0),1),body!$A$2:$A$34,0),1),"")</f>
        <v>18</v>
      </c>
      <c r="L42">
        <f>IFERROR(INDEX(body!$F$2:$F$34,MATCH(INDEX(souhrn!$C$2:$C$1899,MATCH(CONCATENATE("20#",$B42),souhrn!$E$2:$E$1899,0),1),body!$A$2:$A$34,0),1),"")</f>
        <v>30</v>
      </c>
      <c r="M42">
        <f>IFERROR(INDEX(body!$F$2:$F$34,MATCH(INDEX(souhrn!$C$2:$C$1899,MATCH(CONCATENATE("21#",$B42),souhrn!$E$2:$E$1899,0),1),body!$A$2:$A$34,0),1),"")</f>
        <v>28</v>
      </c>
      <c r="N42">
        <f>IFERROR(INDEX(body!$F$2:$F$34,MATCH(INDEX(souhrn!$C$2:$C$1899,MATCH(CONCATENATE("22#",$B42),souhrn!$E$2:$E$1899,0),1),body!$A$2:$A$34,0),1),"")</f>
        <v>30</v>
      </c>
      <c r="O42">
        <f>IFERROR(INDEX(body!$F$2:$F$34,MATCH(INDEX(souhrn!$C$2:$C$1899,MATCH(CONCATENATE("23#",$B42),souhrn!$E$2:$E$1899,0),1),body!$A$2:$A$34,0),1),"")</f>
        <v>21</v>
      </c>
      <c r="P42">
        <f>IFERROR(INDEX(body!$F$2:$F$34,MATCH(INDEX(souhrn!$C$2:$C$1899,MATCH(CONCATENATE("24#",$B42),souhrn!$E$2:$E$1899,0),1),body!$A$2:$A$34,0),1),"")</f>
        <v>20</v>
      </c>
      <c r="Q42">
        <f>IFERROR(INDEX(body!$D$2:$D$34,MATCH(INDEX(souhrn!$C$2:$C$1899,MATCH(CONCATENATE("9#",$B42),souhrn!$E$2:$E$1899,0),1),body!$A$2:$A$34,0),1),"")</f>
        <v>38</v>
      </c>
      <c r="R42">
        <f>IFERROR(INDEX(body!$D$2:$D$34,MATCH(INDEX(souhrn!$C$2:$C$1899,MATCH(CONCATENATE("10#",$B42),souhrn!$E$2:$E$1899,0),1),body!$A$2:$A$34,0),1),"")</f>
        <v>34</v>
      </c>
      <c r="S42">
        <f>IFERROR(INDEX(body!$C$2:$C$34,MATCH(INDEX(souhrn!$C$2:$C$1899,MATCH(CONCATENATE("11#",$B42),souhrn!$E$2:$E$1899,0),1),body!$A$2:$A$34,0),1),"")</f>
        <v>22</v>
      </c>
      <c r="T42">
        <f>IFERROR(INDEX(body!$C$2:$C$34,MATCH(INDEX(souhrn!$C$2:$C$1899,MATCH(CONCATENATE("12#",$B42),souhrn!$E$2:$E$1899,0),1),body!$A$2:$A$34,0),1),"")</f>
        <v>14</v>
      </c>
      <c r="U42" t="str">
        <f>IFERROR(INDEX(body!$C$2:$C$34,MATCH(INDEX(souhrn!$C$2:$C$1899,MATCH(CONCATENATE("13#",$B42),souhrn!$E$2:$E$1899,0),1),body!$A$2:$A$34,0),1),"")</f>
        <v/>
      </c>
      <c r="V42" t="str">
        <f>IFERROR(INDEX(body!$C$2:$C$34,MATCH(INDEX(souhrn!$C$2:$C$1899,MATCH(CONCATENATE("14#",$B42),souhrn!$E$2:$E$1899,0),1),body!$A$2:$A$34,0),1),"")</f>
        <v/>
      </c>
      <c r="W42" t="str">
        <f>IFERROR(INDEX(body!$E$2:$E$34,MATCH(INDEX(souhrn!$C$2:$C$1899,MATCH(CONCATENATE("15#",$B42),souhrn!$E$2:$E$1899,0),1),body!$A$2:$A$34,0),1),"")</f>
        <v/>
      </c>
      <c r="X42" t="str">
        <f>IFERROR(INDEX(body!$E$2:$E$34,MATCH(INDEX(souhrn!$C$2:$C$1899,MATCH(CONCATENATE("16#",$B42),souhrn!$E$2:$E$1899,0),1),body!$A$2:$A$34,0),1),"")</f>
        <v/>
      </c>
      <c r="Y42" t="str">
        <f>IFERROR(INDEX(body!$E$2:$E$34,MATCH(INDEX(souhrn!$C$2:$C$1899,MATCH(CONCATENATE("17#",$B42),souhrn!$E$2:$E$1899,0),1),body!$A$2:$A$34,0),1),"")</f>
        <v/>
      </c>
      <c r="Z42" t="str">
        <f>IFERROR(INDEX(body!$E$2:$E$34,MATCH(INDEX(souhrn!$C$2:$C$1899,MATCH(CONCATENATE("18#",$B42),souhrn!$E$2:$E$1899,0),1),body!$A$2:$A$34,0),1),"")</f>
        <v/>
      </c>
      <c r="AA42">
        <f>INDEX(zavody!B:B,MATCH(B42,zavody!A:A,0))</f>
        <v>10</v>
      </c>
      <c r="AB42">
        <f t="shared" si="0"/>
        <v>255</v>
      </c>
      <c r="AC42">
        <f t="shared" si="1"/>
        <v>255</v>
      </c>
      <c r="AD42">
        <v>38</v>
      </c>
      <c r="AE42">
        <f t="shared" si="3"/>
        <v>255</v>
      </c>
      <c r="AF42">
        <v>87</v>
      </c>
    </row>
    <row r="43" spans="1:32" x14ac:dyDescent="0.45">
      <c r="A43">
        <v>3899</v>
      </c>
      <c r="B43" t="s">
        <v>118</v>
      </c>
      <c r="C43">
        <f>IFERROR(INDEX(body!$B$2:$B$34,MATCH(INDEX(souhrn!$C$2:$C$1899,MATCH(CONCATENATE("1#",$B43),souhrn!$E$2:$E$1899,0),1),body!$A$2:$A$34,0),1),"")</f>
        <v>32</v>
      </c>
      <c r="D43">
        <f>IFERROR(INDEX(body!$B$2:$B$34,MATCH(INDEX(souhrn!$C$2:$C$1899,MATCH(CONCATENATE("2#",$B43),souhrn!$E$2:$E$1899,0),1),body!$A$2:$A$34,0),1),"")</f>
        <v>28</v>
      </c>
      <c r="E43">
        <f>IFERROR(INDEX(body!$B$2:$B$34,MATCH(INDEX(souhrn!$C$2:$C$1899,MATCH(CONCATENATE("3#",$B43),souhrn!$E$2:$E$1899,0),1),body!$A$2:$A$34,0),1),"")</f>
        <v>14</v>
      </c>
      <c r="F43">
        <f>IFERROR(INDEX(body!$B$2:$B$34,MATCH(INDEX(souhrn!$C$2:$C$1899,MATCH(CONCATENATE("4#",$B43),souhrn!$E$2:$E$1899,0),1),body!$A$2:$A$34,0),1),"")</f>
        <v>18</v>
      </c>
      <c r="G43">
        <f>IFERROR(INDEX(body!$B$2:$B$34,MATCH(INDEX(souhrn!$C$2:$C$1899,MATCH(CONCATENATE("5#",$B43),souhrn!$E$2:$E$1899,0),1),body!$A$2:$A$34,0),1),"")</f>
        <v>22</v>
      </c>
      <c r="H43">
        <f>IFERROR(INDEX(body!$B$2:$B$34,MATCH(INDEX(souhrn!$C$2:$C$1899,MATCH(CONCATENATE("6#",$B43),souhrn!$E$2:$E$1899,0),1),body!$A$2:$A$34,0),1),"")</f>
        <v>16</v>
      </c>
      <c r="I43">
        <f>IFERROR(INDEX(body!$B$2:$B$34,MATCH(INDEX(souhrn!$C$2:$C$1899,MATCH(CONCATENATE("7#",$B43),souhrn!$E$2:$E$1899,0),1),body!$A$2:$A$34,0),1),"")</f>
        <v>22</v>
      </c>
      <c r="J43">
        <f>IFERROR(INDEX(body!$B$2:$B$34,MATCH(INDEX(souhrn!$C$2:$C$1899,MATCH(CONCATENATE("8#",$B43),souhrn!$E$2:$E$1899,0),1),body!$A$2:$A$34,0),1),"")</f>
        <v>16</v>
      </c>
      <c r="K43" t="str">
        <f>IFERROR(INDEX(body!$F$2:$F$34,MATCH(INDEX(souhrn!$C$2:$C$1899,MATCH(CONCATENATE("19#",$B43),souhrn!$E$2:$E$1899,0),1),body!$A$2:$A$34,0),1),"")</f>
        <v/>
      </c>
      <c r="L43" t="str">
        <f>IFERROR(INDEX(body!$F$2:$F$34,MATCH(INDEX(souhrn!$C$2:$C$1899,MATCH(CONCATENATE("20#",$B43),souhrn!$E$2:$E$1899,0),1),body!$A$2:$A$34,0),1),"")</f>
        <v/>
      </c>
      <c r="M43" t="str">
        <f>IFERROR(INDEX(body!$F$2:$F$34,MATCH(INDEX(souhrn!$C$2:$C$1899,MATCH(CONCATENATE("21#",$B43),souhrn!$E$2:$E$1899,0),1),body!$A$2:$A$34,0),1),"")</f>
        <v/>
      </c>
      <c r="N43" t="str">
        <f>IFERROR(INDEX(body!$F$2:$F$34,MATCH(INDEX(souhrn!$C$2:$C$1899,MATCH(CONCATENATE("22#",$B43),souhrn!$E$2:$E$1899,0),1),body!$A$2:$A$34,0),1),"")</f>
        <v/>
      </c>
      <c r="O43" t="str">
        <f>IFERROR(INDEX(body!$F$2:$F$34,MATCH(INDEX(souhrn!$C$2:$C$1899,MATCH(CONCATENATE("23#",$B43),souhrn!$E$2:$E$1899,0),1),body!$A$2:$A$34,0),1),"")</f>
        <v/>
      </c>
      <c r="P43" t="str">
        <f>IFERROR(INDEX(body!$F$2:$F$34,MATCH(INDEX(souhrn!$C$2:$C$1899,MATCH(CONCATENATE("24#",$B43),souhrn!$E$2:$E$1899,0),1),body!$A$2:$A$34,0),1),"")</f>
        <v/>
      </c>
      <c r="Q43">
        <f>IFERROR(INDEX(body!$D$2:$D$34,MATCH(INDEX(souhrn!$C$2:$C$1899,MATCH(CONCATENATE("9#",$B43),souhrn!$E$2:$E$1899,0),1),body!$A$2:$A$34,0),1),"")</f>
        <v>28</v>
      </c>
      <c r="R43">
        <f>IFERROR(INDEX(body!$D$2:$D$34,MATCH(INDEX(souhrn!$C$2:$C$1899,MATCH(CONCATENATE("10#",$B43),souhrn!$E$2:$E$1899,0),1),body!$A$2:$A$34,0),1),"")</f>
        <v>26</v>
      </c>
      <c r="S43">
        <f>IFERROR(INDEX(body!$C$2:$C$34,MATCH(INDEX(souhrn!$C$2:$C$1899,MATCH(CONCATENATE("11#",$B43),souhrn!$E$2:$E$1899,0),1),body!$A$2:$A$34,0),1),"")</f>
        <v>32</v>
      </c>
      <c r="T43">
        <f>IFERROR(INDEX(body!$C$2:$C$34,MATCH(INDEX(souhrn!$C$2:$C$1899,MATCH(CONCATENATE("12#",$B43),souhrn!$E$2:$E$1899,0),1),body!$A$2:$A$34,0),1),"")</f>
        <v>30</v>
      </c>
      <c r="U43" t="str">
        <f>IFERROR(INDEX(body!$C$2:$C$34,MATCH(INDEX(souhrn!$C$2:$C$1899,MATCH(CONCATENATE("13#",$B43),souhrn!$E$2:$E$1899,0),1),body!$A$2:$A$34,0),1),"")</f>
        <v/>
      </c>
      <c r="V43" t="str">
        <f>IFERROR(INDEX(body!$C$2:$C$34,MATCH(INDEX(souhrn!$C$2:$C$1899,MATCH(CONCATENATE("14#",$B43),souhrn!$E$2:$E$1899,0),1),body!$A$2:$A$34,0),1),"")</f>
        <v/>
      </c>
      <c r="W43" t="str">
        <f>IFERROR(INDEX(body!$E$2:$E$34,MATCH(INDEX(souhrn!$C$2:$C$1899,MATCH(CONCATENATE("15#",$B43),souhrn!$E$2:$E$1899,0),1),body!$A$2:$A$34,0),1),"")</f>
        <v/>
      </c>
      <c r="X43" t="str">
        <f>IFERROR(INDEX(body!$E$2:$E$34,MATCH(INDEX(souhrn!$C$2:$C$1899,MATCH(CONCATENATE("16#",$B43),souhrn!$E$2:$E$1899,0),1),body!$A$2:$A$34,0),1),"")</f>
        <v/>
      </c>
      <c r="Y43" t="str">
        <f>IFERROR(INDEX(body!$E$2:$E$34,MATCH(INDEX(souhrn!$C$2:$C$1899,MATCH(CONCATENATE("17#",$B43),souhrn!$E$2:$E$1899,0),1),body!$A$2:$A$34,0),1),"")</f>
        <v/>
      </c>
      <c r="Z43" t="str">
        <f>IFERROR(INDEX(body!$E$2:$E$34,MATCH(INDEX(souhrn!$C$2:$C$1899,MATCH(CONCATENATE("18#",$B43),souhrn!$E$2:$E$1899,0),1),body!$A$2:$A$34,0),1),"")</f>
        <v/>
      </c>
      <c r="AA43">
        <f>INDEX(zavody!B:B,MATCH(B43,zavody!A:A,0))</f>
        <v>12</v>
      </c>
      <c r="AB43">
        <f t="shared" si="0"/>
        <v>284</v>
      </c>
      <c r="AC43">
        <f t="shared" si="1"/>
        <v>254</v>
      </c>
      <c r="AD43">
        <v>39</v>
      </c>
      <c r="AE43">
        <f t="shared" si="3"/>
        <v>284</v>
      </c>
      <c r="AF43">
        <v>146</v>
      </c>
    </row>
    <row r="44" spans="1:32" x14ac:dyDescent="0.45">
      <c r="A44">
        <v>3804</v>
      </c>
      <c r="B44" t="s">
        <v>74</v>
      </c>
      <c r="C44">
        <f>IFERROR(INDEX(body!$B$2:$B$34,MATCH(INDEX(souhrn!$C$2:$C$1899,MATCH(CONCATENATE("1#",$B44),souhrn!$E$2:$E$1899,0),1),body!$A$2:$A$34,0),1),"")</f>
        <v>12</v>
      </c>
      <c r="D44">
        <f>IFERROR(INDEX(body!$B$2:$B$34,MATCH(INDEX(souhrn!$C$2:$C$1899,MATCH(CONCATENATE("2#",$B44),souhrn!$E$2:$E$1899,0),1),body!$A$2:$A$34,0),1),"")</f>
        <v>12</v>
      </c>
      <c r="E44" t="str">
        <f>IFERROR(INDEX(body!$B$2:$B$34,MATCH(INDEX(souhrn!$C$2:$C$1899,MATCH(CONCATENATE("3#",$B44),souhrn!$E$2:$E$1899,0),1),body!$A$2:$A$34,0),1),"")</f>
        <v/>
      </c>
      <c r="F44" t="str">
        <f>IFERROR(INDEX(body!$B$2:$B$34,MATCH(INDEX(souhrn!$C$2:$C$1899,MATCH(CONCATENATE("4#",$B44),souhrn!$E$2:$E$1899,0),1),body!$A$2:$A$34,0),1),"")</f>
        <v/>
      </c>
      <c r="G44">
        <f>IFERROR(INDEX(body!$B$2:$B$34,MATCH(INDEX(souhrn!$C$2:$C$1899,MATCH(CONCATENATE("5#",$B44),souhrn!$E$2:$E$1899,0),1),body!$A$2:$A$34,0),1),"")</f>
        <v>32</v>
      </c>
      <c r="H44">
        <f>IFERROR(INDEX(body!$B$2:$B$34,MATCH(INDEX(souhrn!$C$2:$C$1899,MATCH(CONCATENATE("6#",$B44),souhrn!$E$2:$E$1899,0),1),body!$A$2:$A$34,0),1),"")</f>
        <v>26</v>
      </c>
      <c r="I44" t="str">
        <f>IFERROR(INDEX(body!$B$2:$B$34,MATCH(INDEX(souhrn!$C$2:$C$1899,MATCH(CONCATENATE("7#",$B44),souhrn!$E$2:$E$1899,0),1),body!$A$2:$A$34,0),1),"")</f>
        <v/>
      </c>
      <c r="J44" t="str">
        <f>IFERROR(INDEX(body!$B$2:$B$34,MATCH(INDEX(souhrn!$C$2:$C$1899,MATCH(CONCATENATE("8#",$B44),souhrn!$E$2:$E$1899,0),1),body!$A$2:$A$34,0),1),"")</f>
        <v/>
      </c>
      <c r="K44" t="str">
        <f>IFERROR(INDEX(body!$F$2:$F$34,MATCH(INDEX(souhrn!$C$2:$C$1899,MATCH(CONCATENATE("19#",$B44),souhrn!$E$2:$E$1899,0),1),body!$A$2:$A$34,0),1),"")</f>
        <v/>
      </c>
      <c r="L44" t="str">
        <f>IFERROR(INDEX(body!$F$2:$F$34,MATCH(INDEX(souhrn!$C$2:$C$1899,MATCH(CONCATENATE("20#",$B44),souhrn!$E$2:$E$1899,0),1),body!$A$2:$A$34,0),1),"")</f>
        <v/>
      </c>
      <c r="M44">
        <f>IFERROR(INDEX(body!$F$2:$F$34,MATCH(INDEX(souhrn!$C$2:$C$1899,MATCH(CONCATENATE("21#",$B44),souhrn!$E$2:$E$1899,0),1),body!$A$2:$A$34,0),1),"")</f>
        <v>30</v>
      </c>
      <c r="N44">
        <f>IFERROR(INDEX(body!$F$2:$F$34,MATCH(INDEX(souhrn!$C$2:$C$1899,MATCH(CONCATENATE("22#",$B44),souhrn!$E$2:$E$1899,0),1),body!$A$2:$A$34,0),1),"")</f>
        <v>26</v>
      </c>
      <c r="O44">
        <f>IFERROR(INDEX(body!$F$2:$F$34,MATCH(INDEX(souhrn!$C$2:$C$1899,MATCH(CONCATENATE("23#",$B44),souhrn!$E$2:$E$1899,0),1),body!$A$2:$A$34,0),1),"")</f>
        <v>21</v>
      </c>
      <c r="P44">
        <f>IFERROR(INDEX(body!$F$2:$F$34,MATCH(INDEX(souhrn!$C$2:$C$1899,MATCH(CONCATENATE("24#",$B44),souhrn!$E$2:$E$1899,0),1),body!$A$2:$A$34,0),1),"")</f>
        <v>22</v>
      </c>
      <c r="Q44">
        <f>IFERROR(INDEX(body!$D$2:$D$34,MATCH(INDEX(souhrn!$C$2:$C$1899,MATCH(CONCATENATE("9#",$B44),souhrn!$E$2:$E$1899,0),1),body!$A$2:$A$34,0),1),"")</f>
        <v>16</v>
      </c>
      <c r="R44">
        <f>IFERROR(INDEX(body!$D$2:$D$34,MATCH(INDEX(souhrn!$C$2:$C$1899,MATCH(CONCATENATE("10#",$B44),souhrn!$E$2:$E$1899,0),1),body!$A$2:$A$34,0),1),"")</f>
        <v>34</v>
      </c>
      <c r="S44">
        <f>IFERROR(INDEX(body!$C$2:$C$34,MATCH(INDEX(souhrn!$C$2:$C$1899,MATCH(CONCATENATE("11#",$B44),souhrn!$E$2:$E$1899,0),1),body!$A$2:$A$34,0),1),"")</f>
        <v>26</v>
      </c>
      <c r="T44">
        <f>IFERROR(INDEX(body!$C$2:$C$34,MATCH(INDEX(souhrn!$C$2:$C$1899,MATCH(CONCATENATE("12#",$B44),souhrn!$E$2:$E$1899,0),1),body!$A$2:$A$34,0),1),"")</f>
        <v>20</v>
      </c>
      <c r="U44" t="str">
        <f>IFERROR(INDEX(body!$C$2:$C$34,MATCH(INDEX(souhrn!$C$2:$C$1899,MATCH(CONCATENATE("13#",$B44),souhrn!$E$2:$E$1899,0),1),body!$A$2:$A$34,0),1),"")</f>
        <v/>
      </c>
      <c r="V44" t="str">
        <f>IFERROR(INDEX(body!$C$2:$C$34,MATCH(INDEX(souhrn!$C$2:$C$1899,MATCH(CONCATENATE("14#",$B44),souhrn!$E$2:$E$1899,0),1),body!$A$2:$A$34,0),1),"")</f>
        <v/>
      </c>
      <c r="W44" t="str">
        <f>IFERROR(INDEX(body!$E$2:$E$34,MATCH(INDEX(souhrn!$C$2:$C$1899,MATCH(CONCATENATE("15#",$B44),souhrn!$E$2:$E$1899,0),1),body!$A$2:$A$34,0),1),"")</f>
        <v/>
      </c>
      <c r="X44" t="str">
        <f>IFERROR(INDEX(body!$E$2:$E$34,MATCH(INDEX(souhrn!$C$2:$C$1899,MATCH(CONCATENATE("16#",$B44),souhrn!$E$2:$E$1899,0),1),body!$A$2:$A$34,0),1),"")</f>
        <v/>
      </c>
      <c r="Y44" t="str">
        <f>IFERROR(INDEX(body!$E$2:$E$34,MATCH(INDEX(souhrn!$C$2:$C$1899,MATCH(CONCATENATE("17#",$B44),souhrn!$E$2:$E$1899,0),1),body!$A$2:$A$34,0),1),"")</f>
        <v/>
      </c>
      <c r="Z44" t="str">
        <f>IFERROR(INDEX(body!$E$2:$E$34,MATCH(INDEX(souhrn!$C$2:$C$1899,MATCH(CONCATENATE("18#",$B44),souhrn!$E$2:$E$1899,0),1),body!$A$2:$A$34,0),1),"")</f>
        <v/>
      </c>
      <c r="AA44">
        <f>INDEX(zavody!B:B,MATCH(B44,zavody!A:A,0))</f>
        <v>12</v>
      </c>
      <c r="AB44">
        <f t="shared" si="0"/>
        <v>277</v>
      </c>
      <c r="AC44">
        <f t="shared" si="1"/>
        <v>253</v>
      </c>
      <c r="AD44">
        <v>40</v>
      </c>
      <c r="AE44">
        <f t="shared" si="3"/>
        <v>277</v>
      </c>
      <c r="AF44">
        <v>99</v>
      </c>
    </row>
    <row r="45" spans="1:32" x14ac:dyDescent="0.45">
      <c r="A45">
        <v>3751</v>
      </c>
      <c r="B45" t="s">
        <v>85</v>
      </c>
      <c r="C45">
        <f>IFERROR(INDEX(body!$B$2:$B$34,MATCH(INDEX(souhrn!$C$2:$C$1899,MATCH(CONCATENATE("1#",$B45),souhrn!$E$2:$E$1899,0),1),body!$A$2:$A$34,0),1),"")</f>
        <v>34</v>
      </c>
      <c r="D45">
        <f>IFERROR(INDEX(body!$B$2:$B$34,MATCH(INDEX(souhrn!$C$2:$C$1899,MATCH(CONCATENATE("2#",$B45),souhrn!$E$2:$E$1899,0),1),body!$A$2:$A$34,0),1),"")</f>
        <v>24</v>
      </c>
      <c r="E45">
        <f>IFERROR(INDEX(body!$B$2:$B$34,MATCH(INDEX(souhrn!$C$2:$C$1899,MATCH(CONCATENATE("3#",$B45),souhrn!$E$2:$E$1899,0),1),body!$A$2:$A$34,0),1),"")</f>
        <v>28</v>
      </c>
      <c r="F45">
        <f>IFERROR(INDEX(body!$B$2:$B$34,MATCH(INDEX(souhrn!$C$2:$C$1899,MATCH(CONCATENATE("4#",$B45),souhrn!$E$2:$E$1899,0),1),body!$A$2:$A$34,0),1),"")</f>
        <v>32</v>
      </c>
      <c r="G45" t="str">
        <f>IFERROR(INDEX(body!$B$2:$B$34,MATCH(INDEX(souhrn!$C$2:$C$1899,MATCH(CONCATENATE("5#",$B45),souhrn!$E$2:$E$1899,0),1),body!$A$2:$A$34,0),1),"")</f>
        <v/>
      </c>
      <c r="H45" t="str">
        <f>IFERROR(INDEX(body!$B$2:$B$34,MATCH(INDEX(souhrn!$C$2:$C$1899,MATCH(CONCATENATE("6#",$B45),souhrn!$E$2:$E$1899,0),1),body!$A$2:$A$34,0),1),"")</f>
        <v/>
      </c>
      <c r="I45" t="str">
        <f>IFERROR(INDEX(body!$B$2:$B$34,MATCH(INDEX(souhrn!$C$2:$C$1899,MATCH(CONCATENATE("7#",$B45),souhrn!$E$2:$E$1899,0),1),body!$A$2:$A$34,0),1),"")</f>
        <v/>
      </c>
      <c r="J45" t="str">
        <f>IFERROR(INDEX(body!$B$2:$B$34,MATCH(INDEX(souhrn!$C$2:$C$1899,MATCH(CONCATENATE("8#",$B45),souhrn!$E$2:$E$1899,0),1),body!$A$2:$A$34,0),1),"")</f>
        <v/>
      </c>
      <c r="K45" t="str">
        <f>IFERROR(INDEX(body!$F$2:$F$34,MATCH(INDEX(souhrn!$C$2:$C$1899,MATCH(CONCATENATE("19#",$B45),souhrn!$E$2:$E$1899,0),1),body!$A$2:$A$34,0),1),"")</f>
        <v/>
      </c>
      <c r="L45" t="str">
        <f>IFERROR(INDEX(body!$F$2:$F$34,MATCH(INDEX(souhrn!$C$2:$C$1899,MATCH(CONCATENATE("20#",$B45),souhrn!$E$2:$E$1899,0),1),body!$A$2:$A$34,0),1),"")</f>
        <v/>
      </c>
      <c r="M45" t="str">
        <f>IFERROR(INDEX(body!$F$2:$F$34,MATCH(INDEX(souhrn!$C$2:$C$1899,MATCH(CONCATENATE("21#",$B45),souhrn!$E$2:$E$1899,0),1),body!$A$2:$A$34,0),1),"")</f>
        <v/>
      </c>
      <c r="N45" t="str">
        <f>IFERROR(INDEX(body!$F$2:$F$34,MATCH(INDEX(souhrn!$C$2:$C$1899,MATCH(CONCATENATE("22#",$B45),souhrn!$E$2:$E$1899,0),1),body!$A$2:$A$34,0),1),"")</f>
        <v/>
      </c>
      <c r="O45" t="str">
        <f>IFERROR(INDEX(body!$F$2:$F$34,MATCH(INDEX(souhrn!$C$2:$C$1899,MATCH(CONCATENATE("23#",$B45),souhrn!$E$2:$E$1899,0),1),body!$A$2:$A$34,0),1),"")</f>
        <v/>
      </c>
      <c r="P45" t="str">
        <f>IFERROR(INDEX(body!$F$2:$F$34,MATCH(INDEX(souhrn!$C$2:$C$1899,MATCH(CONCATENATE("24#",$B45),souhrn!$E$2:$E$1899,0),1),body!$A$2:$A$34,0),1),"")</f>
        <v/>
      </c>
      <c r="Q45">
        <f>IFERROR(INDEX(body!$D$2:$D$34,MATCH(INDEX(souhrn!$C$2:$C$1899,MATCH(CONCATENATE("9#",$B45),souhrn!$E$2:$E$1899,0),1),body!$A$2:$A$34,0),1),"")</f>
        <v>34</v>
      </c>
      <c r="R45">
        <f>IFERROR(INDEX(body!$D$2:$D$34,MATCH(INDEX(souhrn!$C$2:$C$1899,MATCH(CONCATENATE("10#",$B45),souhrn!$E$2:$E$1899,0),1),body!$A$2:$A$34,0),1),"")</f>
        <v>36</v>
      </c>
      <c r="S45">
        <f>IFERROR(INDEX(body!$C$2:$C$34,MATCH(INDEX(souhrn!$C$2:$C$1899,MATCH(CONCATENATE("11#",$B45),souhrn!$E$2:$E$1899,0),1),body!$A$2:$A$34,0),1),"")</f>
        <v>36</v>
      </c>
      <c r="T45">
        <f>IFERROR(INDEX(body!$C$2:$C$34,MATCH(INDEX(souhrn!$C$2:$C$1899,MATCH(CONCATENATE("12#",$B45),souhrn!$E$2:$E$1899,0),1),body!$A$2:$A$34,0),1),"")</f>
        <v>26</v>
      </c>
      <c r="U45" t="str">
        <f>IFERROR(INDEX(body!$C$2:$C$34,MATCH(INDEX(souhrn!$C$2:$C$1899,MATCH(CONCATENATE("13#",$B45),souhrn!$E$2:$E$1899,0),1),body!$A$2:$A$34,0),1),"")</f>
        <v/>
      </c>
      <c r="V45" t="str">
        <f>IFERROR(INDEX(body!$C$2:$C$34,MATCH(INDEX(souhrn!$C$2:$C$1899,MATCH(CONCATENATE("14#",$B45),souhrn!$E$2:$E$1899,0),1),body!$A$2:$A$34,0),1),"")</f>
        <v/>
      </c>
      <c r="W45" t="str">
        <f>IFERROR(INDEX(body!$E$2:$E$34,MATCH(INDEX(souhrn!$C$2:$C$1899,MATCH(CONCATENATE("15#",$B45),souhrn!$E$2:$E$1899,0),1),body!$A$2:$A$34,0),1),"")</f>
        <v/>
      </c>
      <c r="X45" t="str">
        <f>IFERROR(INDEX(body!$E$2:$E$34,MATCH(INDEX(souhrn!$C$2:$C$1899,MATCH(CONCATENATE("16#",$B45),souhrn!$E$2:$E$1899,0),1),body!$A$2:$A$34,0),1),"")</f>
        <v/>
      </c>
      <c r="Y45" t="str">
        <f>IFERROR(INDEX(body!$E$2:$E$34,MATCH(INDEX(souhrn!$C$2:$C$1899,MATCH(CONCATENATE("17#",$B45),souhrn!$E$2:$E$1899,0),1),body!$A$2:$A$34,0),1),"")</f>
        <v/>
      </c>
      <c r="Z45" t="str">
        <f>IFERROR(INDEX(body!$E$2:$E$34,MATCH(INDEX(souhrn!$C$2:$C$1899,MATCH(CONCATENATE("18#",$B45),souhrn!$E$2:$E$1899,0),1),body!$A$2:$A$34,0),1),"")</f>
        <v/>
      </c>
      <c r="AA45">
        <f>INDEX(zavody!B:B,MATCH(B45,zavody!A:A,0))</f>
        <v>8</v>
      </c>
      <c r="AB45">
        <f t="shared" si="0"/>
        <v>250</v>
      </c>
      <c r="AC45">
        <f t="shared" si="1"/>
        <v>250</v>
      </c>
      <c r="AD45">
        <v>41</v>
      </c>
      <c r="AE45">
        <f t="shared" si="3"/>
        <v>250</v>
      </c>
      <c r="AF45">
        <v>166</v>
      </c>
    </row>
    <row r="46" spans="1:32" x14ac:dyDescent="0.45">
      <c r="A46">
        <v>3813</v>
      </c>
      <c r="B46" t="s">
        <v>76</v>
      </c>
      <c r="C46" t="str">
        <f>IFERROR(INDEX(body!$B$2:$B$34,MATCH(INDEX(souhrn!$C$2:$C$1899,MATCH(CONCATENATE("1#",$B46),souhrn!$E$2:$E$1899,0),1),body!$A$2:$A$34,0),1),"")</f>
        <v/>
      </c>
      <c r="D46" t="str">
        <f>IFERROR(INDEX(body!$B$2:$B$34,MATCH(INDEX(souhrn!$C$2:$C$1899,MATCH(CONCATENATE("2#",$B46),souhrn!$E$2:$E$1899,0),1),body!$A$2:$A$34,0),1),"")</f>
        <v/>
      </c>
      <c r="E46" t="str">
        <f>IFERROR(INDEX(body!$B$2:$B$34,MATCH(INDEX(souhrn!$C$2:$C$1899,MATCH(CONCATENATE("3#",$B46),souhrn!$E$2:$E$1899,0),1),body!$A$2:$A$34,0),1),"")</f>
        <v/>
      </c>
      <c r="F46" t="str">
        <f>IFERROR(INDEX(body!$B$2:$B$34,MATCH(INDEX(souhrn!$C$2:$C$1899,MATCH(CONCATENATE("4#",$B46),souhrn!$E$2:$E$1899,0),1),body!$A$2:$A$34,0),1),"")</f>
        <v/>
      </c>
      <c r="G46" t="str">
        <f>IFERROR(INDEX(body!$B$2:$B$34,MATCH(INDEX(souhrn!$C$2:$C$1899,MATCH(CONCATENATE("5#",$B46),souhrn!$E$2:$E$1899,0),1),body!$A$2:$A$34,0),1),"")</f>
        <v/>
      </c>
      <c r="H46" t="str">
        <f>IFERROR(INDEX(body!$B$2:$B$34,MATCH(INDEX(souhrn!$C$2:$C$1899,MATCH(CONCATENATE("6#",$B46),souhrn!$E$2:$E$1899,0),1),body!$A$2:$A$34,0),1),"")</f>
        <v/>
      </c>
      <c r="I46" t="str">
        <f>IFERROR(INDEX(body!$B$2:$B$34,MATCH(INDEX(souhrn!$C$2:$C$1899,MATCH(CONCATENATE("7#",$B46),souhrn!$E$2:$E$1899,0),1),body!$A$2:$A$34,0),1),"")</f>
        <v/>
      </c>
      <c r="J46" t="str">
        <f>IFERROR(INDEX(body!$B$2:$B$34,MATCH(INDEX(souhrn!$C$2:$C$1899,MATCH(CONCATENATE("8#",$B46),souhrn!$E$2:$E$1899,0),1),body!$A$2:$A$34,0),1),"")</f>
        <v/>
      </c>
      <c r="K46">
        <f>IFERROR(INDEX(body!$F$2:$F$34,MATCH(INDEX(souhrn!$C$2:$C$1899,MATCH(CONCATENATE("19#",$B46),souhrn!$E$2:$E$1899,0),1),body!$A$2:$A$34,0),1),"")</f>
        <v>18</v>
      </c>
      <c r="L46">
        <f>IFERROR(INDEX(body!$F$2:$F$34,MATCH(INDEX(souhrn!$C$2:$C$1899,MATCH(CONCATENATE("20#",$B46),souhrn!$E$2:$E$1899,0),1),body!$A$2:$A$34,0),1),"")</f>
        <v>24</v>
      </c>
      <c r="M46">
        <f>IFERROR(INDEX(body!$F$2:$F$34,MATCH(INDEX(souhrn!$C$2:$C$1899,MATCH(CONCATENATE("21#",$B46),souhrn!$E$2:$E$1899,0),1),body!$A$2:$A$34,0),1),"")</f>
        <v>30</v>
      </c>
      <c r="N46">
        <f>IFERROR(INDEX(body!$F$2:$F$34,MATCH(INDEX(souhrn!$C$2:$C$1899,MATCH(CONCATENATE("22#",$B46),souhrn!$E$2:$E$1899,0),1),body!$A$2:$A$34,0),1),"")</f>
        <v>30</v>
      </c>
      <c r="O46">
        <f>IFERROR(INDEX(body!$F$2:$F$34,MATCH(INDEX(souhrn!$C$2:$C$1899,MATCH(CONCATENATE("23#",$B46),souhrn!$E$2:$E$1899,0),1),body!$A$2:$A$34,0),1),"")</f>
        <v>30</v>
      </c>
      <c r="P46">
        <f>IFERROR(INDEX(body!$F$2:$F$34,MATCH(INDEX(souhrn!$C$2:$C$1899,MATCH(CONCATENATE("24#",$B46),souhrn!$E$2:$E$1899,0),1),body!$A$2:$A$34,0),1),"")</f>
        <v>28</v>
      </c>
      <c r="Q46">
        <f>IFERROR(INDEX(body!$D$2:$D$34,MATCH(INDEX(souhrn!$C$2:$C$1899,MATCH(CONCATENATE("9#",$B46),souhrn!$E$2:$E$1899,0),1),body!$A$2:$A$34,0),1),"")</f>
        <v>20</v>
      </c>
      <c r="R46">
        <f>IFERROR(INDEX(body!$D$2:$D$34,MATCH(INDEX(souhrn!$C$2:$C$1899,MATCH(CONCATENATE("10#",$B46),souhrn!$E$2:$E$1899,0),1),body!$A$2:$A$34,0),1),"")</f>
        <v>22</v>
      </c>
      <c r="S46" t="str">
        <f>IFERROR(INDEX(body!$C$2:$C$34,MATCH(INDEX(souhrn!$C$2:$C$1899,MATCH(CONCATENATE("11#",$B46),souhrn!$E$2:$E$1899,0),1),body!$A$2:$A$34,0),1),"")</f>
        <v/>
      </c>
      <c r="T46" t="str">
        <f>IFERROR(INDEX(body!$C$2:$C$34,MATCH(INDEX(souhrn!$C$2:$C$1899,MATCH(CONCATENATE("12#",$B46),souhrn!$E$2:$E$1899,0),1),body!$A$2:$A$34,0),1),"")</f>
        <v/>
      </c>
      <c r="U46">
        <f>IFERROR(INDEX(body!$C$2:$C$34,MATCH(INDEX(souhrn!$C$2:$C$1899,MATCH(CONCATENATE("13#",$B46),souhrn!$E$2:$E$1899,0),1),body!$A$2:$A$34,0),1),"")</f>
        <v>22</v>
      </c>
      <c r="V46">
        <f>IFERROR(INDEX(body!$C$2:$C$34,MATCH(INDEX(souhrn!$C$2:$C$1899,MATCH(CONCATENATE("14#",$B46),souhrn!$E$2:$E$1899,0),1),body!$A$2:$A$34,0),1),"")</f>
        <v>24</v>
      </c>
      <c r="W46" t="str">
        <f>IFERROR(INDEX(body!$E$2:$E$34,MATCH(INDEX(souhrn!$C$2:$C$1899,MATCH(CONCATENATE("15#",$B46),souhrn!$E$2:$E$1899,0),1),body!$A$2:$A$34,0),1),"")</f>
        <v/>
      </c>
      <c r="X46" t="str">
        <f>IFERROR(INDEX(body!$E$2:$E$34,MATCH(INDEX(souhrn!$C$2:$C$1899,MATCH(CONCATENATE("16#",$B46),souhrn!$E$2:$E$1899,0),1),body!$A$2:$A$34,0),1),"")</f>
        <v/>
      </c>
      <c r="Y46" t="str">
        <f>IFERROR(INDEX(body!$E$2:$E$34,MATCH(INDEX(souhrn!$C$2:$C$1899,MATCH(CONCATENATE("17#",$B46),souhrn!$E$2:$E$1899,0),1),body!$A$2:$A$34,0),1),"")</f>
        <v/>
      </c>
      <c r="Z46" t="str">
        <f>IFERROR(INDEX(body!$E$2:$E$34,MATCH(INDEX(souhrn!$C$2:$C$1899,MATCH(CONCATENATE("18#",$B46),souhrn!$E$2:$E$1899,0),1),body!$A$2:$A$34,0),1),"")</f>
        <v/>
      </c>
      <c r="AA46">
        <f>INDEX(zavody!B:B,MATCH(B46,zavody!A:A,0))</f>
        <v>10</v>
      </c>
      <c r="AB46">
        <f t="shared" si="0"/>
        <v>248</v>
      </c>
      <c r="AC46">
        <f t="shared" si="1"/>
        <v>248</v>
      </c>
      <c r="AD46">
        <v>42</v>
      </c>
      <c r="AE46">
        <f t="shared" si="3"/>
        <v>248</v>
      </c>
      <c r="AF46">
        <v>182</v>
      </c>
    </row>
    <row r="47" spans="1:32" x14ac:dyDescent="0.45">
      <c r="A47">
        <v>3287</v>
      </c>
      <c r="B47" t="s">
        <v>13</v>
      </c>
      <c r="C47">
        <f>IFERROR(INDEX(body!$B$2:$B$34,MATCH(INDEX(souhrn!$C$2:$C$1899,MATCH(CONCATENATE("1#",$B47),souhrn!$E$2:$E$1899,0),1),body!$A$2:$A$34,0),1),"")</f>
        <v>12</v>
      </c>
      <c r="D47">
        <f>IFERROR(INDEX(body!$B$2:$B$34,MATCH(INDEX(souhrn!$C$2:$C$1899,MATCH(CONCATENATE("2#",$B47),souhrn!$E$2:$E$1899,0),1),body!$A$2:$A$34,0),1),"")</f>
        <v>22</v>
      </c>
      <c r="E47">
        <f>IFERROR(INDEX(body!$B$2:$B$34,MATCH(INDEX(souhrn!$C$2:$C$1899,MATCH(CONCATENATE("3#",$B47),souhrn!$E$2:$E$1899,0),1),body!$A$2:$A$34,0),1),"")</f>
        <v>34</v>
      </c>
      <c r="F47">
        <f>IFERROR(INDEX(body!$B$2:$B$34,MATCH(INDEX(souhrn!$C$2:$C$1899,MATCH(CONCATENATE("4#",$B47),souhrn!$E$2:$E$1899,0),1),body!$A$2:$A$34,0),1),"")</f>
        <v>24</v>
      </c>
      <c r="G47">
        <f>IFERROR(INDEX(body!$B$2:$B$34,MATCH(INDEX(souhrn!$C$2:$C$1899,MATCH(CONCATENATE("5#",$B47),souhrn!$E$2:$E$1899,0),1),body!$A$2:$A$34,0),1),"")</f>
        <v>12</v>
      </c>
      <c r="H47">
        <f>IFERROR(INDEX(body!$B$2:$B$34,MATCH(INDEX(souhrn!$C$2:$C$1899,MATCH(CONCATENATE("6#",$B47),souhrn!$E$2:$E$1899,0),1),body!$A$2:$A$34,0),1),"")</f>
        <v>21</v>
      </c>
      <c r="I47">
        <f>IFERROR(INDEX(body!$B$2:$B$34,MATCH(INDEX(souhrn!$C$2:$C$1899,MATCH(CONCATENATE("7#",$B47),souhrn!$E$2:$E$1899,0),1),body!$A$2:$A$34,0),1),"")</f>
        <v>24</v>
      </c>
      <c r="J47">
        <f>IFERROR(INDEX(body!$B$2:$B$34,MATCH(INDEX(souhrn!$C$2:$C$1899,MATCH(CONCATENATE("8#",$B47),souhrn!$E$2:$E$1899,0),1),body!$A$2:$A$34,0),1),"")</f>
        <v>16</v>
      </c>
      <c r="K47" t="str">
        <f>IFERROR(INDEX(body!$F$2:$F$34,MATCH(INDEX(souhrn!$C$2:$C$1899,MATCH(CONCATENATE("19#",$B47),souhrn!$E$2:$E$1899,0),1),body!$A$2:$A$34,0),1),"")</f>
        <v/>
      </c>
      <c r="L47" t="str">
        <f>IFERROR(INDEX(body!$F$2:$F$34,MATCH(INDEX(souhrn!$C$2:$C$1899,MATCH(CONCATENATE("20#",$B47),souhrn!$E$2:$E$1899,0),1),body!$A$2:$A$34,0),1),"")</f>
        <v/>
      </c>
      <c r="M47" t="str">
        <f>IFERROR(INDEX(body!$F$2:$F$34,MATCH(INDEX(souhrn!$C$2:$C$1899,MATCH(CONCATENATE("21#",$B47),souhrn!$E$2:$E$1899,0),1),body!$A$2:$A$34,0),1),"")</f>
        <v/>
      </c>
      <c r="N47" t="str">
        <f>IFERROR(INDEX(body!$F$2:$F$34,MATCH(INDEX(souhrn!$C$2:$C$1899,MATCH(CONCATENATE("22#",$B47),souhrn!$E$2:$E$1899,0),1),body!$A$2:$A$34,0),1),"")</f>
        <v/>
      </c>
      <c r="O47" t="str">
        <f>IFERROR(INDEX(body!$F$2:$F$34,MATCH(INDEX(souhrn!$C$2:$C$1899,MATCH(CONCATENATE("23#",$B47),souhrn!$E$2:$E$1899,0),1),body!$A$2:$A$34,0),1),"")</f>
        <v/>
      </c>
      <c r="P47" t="str">
        <f>IFERROR(INDEX(body!$F$2:$F$34,MATCH(INDEX(souhrn!$C$2:$C$1899,MATCH(CONCATENATE("24#",$B47),souhrn!$E$2:$E$1899,0),1),body!$A$2:$A$34,0),1),"")</f>
        <v/>
      </c>
      <c r="Q47" t="str">
        <f>IFERROR(INDEX(body!$D$2:$D$34,MATCH(INDEX(souhrn!$C$2:$C$1899,MATCH(CONCATENATE("9#",$B47),souhrn!$E$2:$E$1899,0),1),body!$A$2:$A$34,0),1),"")</f>
        <v/>
      </c>
      <c r="R47" t="str">
        <f>IFERROR(INDEX(body!$D$2:$D$34,MATCH(INDEX(souhrn!$C$2:$C$1899,MATCH(CONCATENATE("10#",$B47),souhrn!$E$2:$E$1899,0),1),body!$A$2:$A$34,0),1),"")</f>
        <v/>
      </c>
      <c r="S47">
        <f>IFERROR(INDEX(body!$C$2:$C$34,MATCH(INDEX(souhrn!$C$2:$C$1899,MATCH(CONCATENATE("11#",$B47),souhrn!$E$2:$E$1899,0),1),body!$A$2:$A$34,0),1),"")</f>
        <v>12</v>
      </c>
      <c r="T47">
        <f>IFERROR(INDEX(body!$C$2:$C$34,MATCH(INDEX(souhrn!$C$2:$C$1899,MATCH(CONCATENATE("12#",$B47),souhrn!$E$2:$E$1899,0),1),body!$A$2:$A$34,0),1),"")</f>
        <v>34</v>
      </c>
      <c r="U47">
        <f>IFERROR(INDEX(body!$C$2:$C$34,MATCH(INDEX(souhrn!$C$2:$C$1899,MATCH(CONCATENATE("13#",$B47),souhrn!$E$2:$E$1899,0),1),body!$A$2:$A$34,0),1),"")</f>
        <v>24</v>
      </c>
      <c r="V47">
        <f>IFERROR(INDEX(body!$C$2:$C$34,MATCH(INDEX(souhrn!$C$2:$C$1899,MATCH(CONCATENATE("14#",$B47),souhrn!$E$2:$E$1899,0),1),body!$A$2:$A$34,0),1),"")</f>
        <v>34</v>
      </c>
      <c r="W47" t="str">
        <f>IFERROR(INDEX(body!$E$2:$E$34,MATCH(INDEX(souhrn!$C$2:$C$1899,MATCH(CONCATENATE("15#",$B47),souhrn!$E$2:$E$1899,0),1),body!$A$2:$A$34,0),1),"")</f>
        <v/>
      </c>
      <c r="X47" t="str">
        <f>IFERROR(INDEX(body!$E$2:$E$34,MATCH(INDEX(souhrn!$C$2:$C$1899,MATCH(CONCATENATE("16#",$B47),souhrn!$E$2:$E$1899,0),1),body!$A$2:$A$34,0),1),"")</f>
        <v/>
      </c>
      <c r="Y47" t="str">
        <f>IFERROR(INDEX(body!$E$2:$E$34,MATCH(INDEX(souhrn!$C$2:$C$1899,MATCH(CONCATENATE("17#",$B47),souhrn!$E$2:$E$1899,0),1),body!$A$2:$A$34,0),1),"")</f>
        <v/>
      </c>
      <c r="Z47" t="str">
        <f>IFERROR(INDEX(body!$E$2:$E$34,MATCH(INDEX(souhrn!$C$2:$C$1899,MATCH(CONCATENATE("18#",$B47),souhrn!$E$2:$E$1899,0),1),body!$A$2:$A$34,0),1),"")</f>
        <v/>
      </c>
      <c r="AA47">
        <f>INDEX(zavody!B:B,MATCH(B47,zavody!A:A,0))</f>
        <v>12</v>
      </c>
      <c r="AB47">
        <f t="shared" si="0"/>
        <v>269</v>
      </c>
      <c r="AC47">
        <f t="shared" si="1"/>
        <v>245</v>
      </c>
      <c r="AD47">
        <v>43</v>
      </c>
      <c r="AE47">
        <f t="shared" si="3"/>
        <v>269</v>
      </c>
      <c r="AF47">
        <v>71</v>
      </c>
    </row>
    <row r="48" spans="1:32" x14ac:dyDescent="0.45">
      <c r="A48">
        <v>3424</v>
      </c>
      <c r="B48" t="s">
        <v>79</v>
      </c>
      <c r="C48" t="str">
        <f>IFERROR(INDEX(body!$B$2:$B$34,MATCH(INDEX(souhrn!$C$2:$C$1899,MATCH(CONCATENATE("1#",$B48),souhrn!$E$2:$E$1899,0),1),body!$A$2:$A$34,0),1),"")</f>
        <v/>
      </c>
      <c r="D48" t="str">
        <f>IFERROR(INDEX(body!$B$2:$B$34,MATCH(INDEX(souhrn!$C$2:$C$1899,MATCH(CONCATENATE("2#",$B48),souhrn!$E$2:$E$1899,0),1),body!$A$2:$A$34,0),1),"")</f>
        <v/>
      </c>
      <c r="E48" t="str">
        <f>IFERROR(INDEX(body!$B$2:$B$34,MATCH(INDEX(souhrn!$C$2:$C$1899,MATCH(CONCATENATE("3#",$B48),souhrn!$E$2:$E$1899,0),1),body!$A$2:$A$34,0),1),"")</f>
        <v/>
      </c>
      <c r="F48" t="str">
        <f>IFERROR(INDEX(body!$B$2:$B$34,MATCH(INDEX(souhrn!$C$2:$C$1899,MATCH(CONCATENATE("4#",$B48),souhrn!$E$2:$E$1899,0),1),body!$A$2:$A$34,0),1),"")</f>
        <v/>
      </c>
      <c r="G48" t="str">
        <f>IFERROR(INDEX(body!$B$2:$B$34,MATCH(INDEX(souhrn!$C$2:$C$1899,MATCH(CONCATENATE("5#",$B48),souhrn!$E$2:$E$1899,0),1),body!$A$2:$A$34,0),1),"")</f>
        <v/>
      </c>
      <c r="H48" t="str">
        <f>IFERROR(INDEX(body!$B$2:$B$34,MATCH(INDEX(souhrn!$C$2:$C$1899,MATCH(CONCATENATE("6#",$B48),souhrn!$E$2:$E$1899,0),1),body!$A$2:$A$34,0),1),"")</f>
        <v/>
      </c>
      <c r="I48" t="str">
        <f>IFERROR(INDEX(body!$B$2:$B$34,MATCH(INDEX(souhrn!$C$2:$C$1899,MATCH(CONCATENATE("7#",$B48),souhrn!$E$2:$E$1899,0),1),body!$A$2:$A$34,0),1),"")</f>
        <v/>
      </c>
      <c r="J48" t="str">
        <f>IFERROR(INDEX(body!$B$2:$B$34,MATCH(INDEX(souhrn!$C$2:$C$1899,MATCH(CONCATENATE("8#",$B48),souhrn!$E$2:$E$1899,0),1),body!$A$2:$A$34,0),1),"")</f>
        <v/>
      </c>
      <c r="K48">
        <f>IFERROR(INDEX(body!$F$2:$F$34,MATCH(INDEX(souhrn!$C$2:$C$1899,MATCH(CONCATENATE("19#",$B48),souhrn!$E$2:$E$1899,0),1),body!$A$2:$A$34,0),1),"")</f>
        <v>34</v>
      </c>
      <c r="L48">
        <f>IFERROR(INDEX(body!$F$2:$F$34,MATCH(INDEX(souhrn!$C$2:$C$1899,MATCH(CONCATENATE("20#",$B48),souhrn!$E$2:$E$1899,0),1),body!$A$2:$A$34,0),1),"")</f>
        <v>34</v>
      </c>
      <c r="M48" t="str">
        <f>IFERROR(INDEX(body!$F$2:$F$34,MATCH(INDEX(souhrn!$C$2:$C$1899,MATCH(CONCATENATE("21#",$B48),souhrn!$E$2:$E$1899,0),1),body!$A$2:$A$34,0),1),"")</f>
        <v/>
      </c>
      <c r="N48" t="str">
        <f>IFERROR(INDEX(body!$F$2:$F$34,MATCH(INDEX(souhrn!$C$2:$C$1899,MATCH(CONCATENATE("22#",$B48),souhrn!$E$2:$E$1899,0),1),body!$A$2:$A$34,0),1),"")</f>
        <v/>
      </c>
      <c r="O48">
        <f>IFERROR(INDEX(body!$F$2:$F$34,MATCH(INDEX(souhrn!$C$2:$C$1899,MATCH(CONCATENATE("23#",$B48),souhrn!$E$2:$E$1899,0),1),body!$A$2:$A$34,0),1),"")</f>
        <v>32</v>
      </c>
      <c r="P48">
        <f>IFERROR(INDEX(body!$F$2:$F$34,MATCH(INDEX(souhrn!$C$2:$C$1899,MATCH(CONCATENATE("24#",$B48),souhrn!$E$2:$E$1899,0),1),body!$A$2:$A$34,0),1),"")</f>
        <v>22</v>
      </c>
      <c r="Q48">
        <f>IFERROR(INDEX(body!$D$2:$D$34,MATCH(INDEX(souhrn!$C$2:$C$1899,MATCH(CONCATENATE("9#",$B48),souhrn!$E$2:$E$1899,0),1),body!$A$2:$A$34,0),1),"")</f>
        <v>38</v>
      </c>
      <c r="R48">
        <f>IFERROR(INDEX(body!$D$2:$D$34,MATCH(INDEX(souhrn!$C$2:$C$1899,MATCH(CONCATENATE("10#",$B48),souhrn!$E$2:$E$1899,0),1),body!$A$2:$A$34,0),1),"")</f>
        <v>24</v>
      </c>
      <c r="S48" t="str">
        <f>IFERROR(INDEX(body!$C$2:$C$34,MATCH(INDEX(souhrn!$C$2:$C$1899,MATCH(CONCATENATE("11#",$B48),souhrn!$E$2:$E$1899,0),1),body!$A$2:$A$34,0),1),"")</f>
        <v/>
      </c>
      <c r="T48" t="str">
        <f>IFERROR(INDEX(body!$C$2:$C$34,MATCH(INDEX(souhrn!$C$2:$C$1899,MATCH(CONCATENATE("12#",$B48),souhrn!$E$2:$E$1899,0),1),body!$A$2:$A$34,0),1),"")</f>
        <v/>
      </c>
      <c r="U48">
        <f>IFERROR(INDEX(body!$C$2:$C$34,MATCH(INDEX(souhrn!$C$2:$C$1899,MATCH(CONCATENATE("13#",$B48),souhrn!$E$2:$E$1899,0),1),body!$A$2:$A$34,0),1),"")</f>
        <v>36</v>
      </c>
      <c r="V48">
        <f>IFERROR(INDEX(body!$C$2:$C$34,MATCH(INDEX(souhrn!$C$2:$C$1899,MATCH(CONCATENATE("14#",$B48),souhrn!$E$2:$E$1899,0),1),body!$A$2:$A$34,0),1),"")</f>
        <v>24</v>
      </c>
      <c r="W48" t="str">
        <f>IFERROR(INDEX(body!$E$2:$E$34,MATCH(INDEX(souhrn!$C$2:$C$1899,MATCH(CONCATENATE("15#",$B48),souhrn!$E$2:$E$1899,0),1),body!$A$2:$A$34,0),1),"")</f>
        <v/>
      </c>
      <c r="X48" t="str">
        <f>IFERROR(INDEX(body!$E$2:$E$34,MATCH(INDEX(souhrn!$C$2:$C$1899,MATCH(CONCATENATE("16#",$B48),souhrn!$E$2:$E$1899,0),1),body!$A$2:$A$34,0),1),"")</f>
        <v/>
      </c>
      <c r="Y48" t="str">
        <f>IFERROR(INDEX(body!$E$2:$E$34,MATCH(INDEX(souhrn!$C$2:$C$1899,MATCH(CONCATENATE("17#",$B48),souhrn!$E$2:$E$1899,0),1),body!$A$2:$A$34,0),1),"")</f>
        <v/>
      </c>
      <c r="Z48" t="str">
        <f>IFERROR(INDEX(body!$E$2:$E$34,MATCH(INDEX(souhrn!$C$2:$C$1899,MATCH(CONCATENATE("18#",$B48),souhrn!$E$2:$E$1899,0),1),body!$A$2:$A$34,0),1),"")</f>
        <v/>
      </c>
      <c r="AA48">
        <f>INDEX(zavody!B:B,MATCH(B48,zavody!A:A,0))</f>
        <v>8</v>
      </c>
      <c r="AB48">
        <f t="shared" si="0"/>
        <v>244</v>
      </c>
      <c r="AC48">
        <f t="shared" si="1"/>
        <v>244</v>
      </c>
      <c r="AD48">
        <v>44</v>
      </c>
      <c r="AE48">
        <f t="shared" si="3"/>
        <v>244</v>
      </c>
      <c r="AF48">
        <v>158</v>
      </c>
    </row>
    <row r="49" spans="1:32" x14ac:dyDescent="0.45">
      <c r="A49">
        <v>3428</v>
      </c>
      <c r="B49" t="s">
        <v>24</v>
      </c>
      <c r="C49" t="str">
        <f>IFERROR(INDEX(body!$B$2:$B$34,MATCH(INDEX(souhrn!$C$2:$C$1899,MATCH(CONCATENATE("1#",$B49),souhrn!$E$2:$E$1899,0),1),body!$A$2:$A$34,0),1),"")</f>
        <v/>
      </c>
      <c r="D49" t="str">
        <f>IFERROR(INDEX(body!$B$2:$B$34,MATCH(INDEX(souhrn!$C$2:$C$1899,MATCH(CONCATENATE("2#",$B49),souhrn!$E$2:$E$1899,0),1),body!$A$2:$A$34,0),1),"")</f>
        <v/>
      </c>
      <c r="E49" t="str">
        <f>IFERROR(INDEX(body!$B$2:$B$34,MATCH(INDEX(souhrn!$C$2:$C$1899,MATCH(CONCATENATE("3#",$B49),souhrn!$E$2:$E$1899,0),1),body!$A$2:$A$34,0),1),"")</f>
        <v/>
      </c>
      <c r="F49" t="str">
        <f>IFERROR(INDEX(body!$B$2:$B$34,MATCH(INDEX(souhrn!$C$2:$C$1899,MATCH(CONCATENATE("4#",$B49),souhrn!$E$2:$E$1899,0),1),body!$A$2:$A$34,0),1),"")</f>
        <v/>
      </c>
      <c r="G49" t="str">
        <f>IFERROR(INDEX(body!$B$2:$B$34,MATCH(INDEX(souhrn!$C$2:$C$1899,MATCH(CONCATENATE("5#",$B49),souhrn!$E$2:$E$1899,0),1),body!$A$2:$A$34,0),1),"")</f>
        <v/>
      </c>
      <c r="H49" t="str">
        <f>IFERROR(INDEX(body!$B$2:$B$34,MATCH(INDEX(souhrn!$C$2:$C$1899,MATCH(CONCATENATE("6#",$B49),souhrn!$E$2:$E$1899,0),1),body!$A$2:$A$34,0),1),"")</f>
        <v/>
      </c>
      <c r="I49" t="str">
        <f>IFERROR(INDEX(body!$B$2:$B$34,MATCH(INDEX(souhrn!$C$2:$C$1899,MATCH(CONCATENATE("7#",$B49),souhrn!$E$2:$E$1899,0),1),body!$A$2:$A$34,0),1),"")</f>
        <v/>
      </c>
      <c r="J49" t="str">
        <f>IFERROR(INDEX(body!$B$2:$B$34,MATCH(INDEX(souhrn!$C$2:$C$1899,MATCH(CONCATENATE("8#",$B49),souhrn!$E$2:$E$1899,0),1),body!$A$2:$A$34,0),1),"")</f>
        <v/>
      </c>
      <c r="K49">
        <f>IFERROR(INDEX(body!$F$2:$F$34,MATCH(INDEX(souhrn!$C$2:$C$1899,MATCH(CONCATENATE("19#",$B49),souhrn!$E$2:$E$1899,0),1),body!$A$2:$A$34,0),1),"")</f>
        <v>28</v>
      </c>
      <c r="L49">
        <f>IFERROR(INDEX(body!$F$2:$F$34,MATCH(INDEX(souhrn!$C$2:$C$1899,MATCH(CONCATENATE("20#",$B49),souhrn!$E$2:$E$1899,0),1),body!$A$2:$A$34,0),1),"")</f>
        <v>28</v>
      </c>
      <c r="M49">
        <f>IFERROR(INDEX(body!$F$2:$F$34,MATCH(INDEX(souhrn!$C$2:$C$1899,MATCH(CONCATENATE("21#",$B49),souhrn!$E$2:$E$1899,0),1),body!$A$2:$A$34,0),1),"")</f>
        <v>8</v>
      </c>
      <c r="N49">
        <f>IFERROR(INDEX(body!$F$2:$F$34,MATCH(INDEX(souhrn!$C$2:$C$1899,MATCH(CONCATENATE("22#",$B49),souhrn!$E$2:$E$1899,0),1),body!$A$2:$A$34,0),1),"")</f>
        <v>20</v>
      </c>
      <c r="O49">
        <f>IFERROR(INDEX(body!$F$2:$F$34,MATCH(INDEX(souhrn!$C$2:$C$1899,MATCH(CONCATENATE("23#",$B49),souhrn!$E$2:$E$1899,0),1),body!$A$2:$A$34,0),1),"")</f>
        <v>21</v>
      </c>
      <c r="P49">
        <f>IFERROR(INDEX(body!$F$2:$F$34,MATCH(INDEX(souhrn!$C$2:$C$1899,MATCH(CONCATENATE("24#",$B49),souhrn!$E$2:$E$1899,0),1),body!$A$2:$A$34,0),1),"")</f>
        <v>8</v>
      </c>
      <c r="Q49">
        <f>IFERROR(INDEX(body!$D$2:$D$34,MATCH(INDEX(souhrn!$C$2:$C$1899,MATCH(CONCATENATE("9#",$B49),souhrn!$E$2:$E$1899,0),1),body!$A$2:$A$34,0),1),"")</f>
        <v>38</v>
      </c>
      <c r="R49">
        <f>IFERROR(INDEX(body!$D$2:$D$34,MATCH(INDEX(souhrn!$C$2:$C$1899,MATCH(CONCATENATE("10#",$B49),souhrn!$E$2:$E$1899,0),1),body!$A$2:$A$34,0),1),"")</f>
        <v>40</v>
      </c>
      <c r="S49">
        <f>IFERROR(INDEX(body!$C$2:$C$34,MATCH(INDEX(souhrn!$C$2:$C$1899,MATCH(CONCATENATE("11#",$B49),souhrn!$E$2:$E$1899,0),1),body!$A$2:$A$34,0),1),"")</f>
        <v>30</v>
      </c>
      <c r="T49">
        <f>IFERROR(INDEX(body!$C$2:$C$34,MATCH(INDEX(souhrn!$C$2:$C$1899,MATCH(CONCATENATE("12#",$B49),souhrn!$E$2:$E$1899,0),1),body!$A$2:$A$34,0),1),"")</f>
        <v>20</v>
      </c>
      <c r="U49" t="str">
        <f>IFERROR(INDEX(body!$C$2:$C$34,MATCH(INDEX(souhrn!$C$2:$C$1899,MATCH(CONCATENATE("13#",$B49),souhrn!$E$2:$E$1899,0),1),body!$A$2:$A$34,0),1),"")</f>
        <v/>
      </c>
      <c r="V49" t="str">
        <f>IFERROR(INDEX(body!$C$2:$C$34,MATCH(INDEX(souhrn!$C$2:$C$1899,MATCH(CONCATENATE("14#",$B49),souhrn!$E$2:$E$1899,0),1),body!$A$2:$A$34,0),1),"")</f>
        <v/>
      </c>
      <c r="W49" t="str">
        <f>IFERROR(INDEX(body!$E$2:$E$34,MATCH(INDEX(souhrn!$C$2:$C$1899,MATCH(CONCATENATE("15#",$B49),souhrn!$E$2:$E$1899,0),1),body!$A$2:$A$34,0),1),"")</f>
        <v/>
      </c>
      <c r="X49" t="str">
        <f>IFERROR(INDEX(body!$E$2:$E$34,MATCH(INDEX(souhrn!$C$2:$C$1899,MATCH(CONCATENATE("16#",$B49),souhrn!$E$2:$E$1899,0),1),body!$A$2:$A$34,0),1),"")</f>
        <v/>
      </c>
      <c r="Y49" t="str">
        <f>IFERROR(INDEX(body!$E$2:$E$34,MATCH(INDEX(souhrn!$C$2:$C$1899,MATCH(CONCATENATE("17#",$B49),souhrn!$E$2:$E$1899,0),1),body!$A$2:$A$34,0),1),"")</f>
        <v/>
      </c>
      <c r="Z49" t="str">
        <f>IFERROR(INDEX(body!$E$2:$E$34,MATCH(INDEX(souhrn!$C$2:$C$1899,MATCH(CONCATENATE("18#",$B49),souhrn!$E$2:$E$1899,0),1),body!$A$2:$A$34,0),1),"")</f>
        <v/>
      </c>
      <c r="AA49">
        <f>INDEX(zavody!B:B,MATCH(B49,zavody!A:A,0))</f>
        <v>10</v>
      </c>
      <c r="AB49">
        <f t="shared" si="0"/>
        <v>241</v>
      </c>
      <c r="AC49">
        <f t="shared" si="1"/>
        <v>241</v>
      </c>
      <c r="AD49">
        <v>45</v>
      </c>
      <c r="AE49">
        <f t="shared" si="3"/>
        <v>241</v>
      </c>
      <c r="AF49">
        <v>161</v>
      </c>
    </row>
    <row r="50" spans="1:32" x14ac:dyDescent="0.45">
      <c r="A50">
        <v>5390</v>
      </c>
      <c r="B50" t="s">
        <v>149</v>
      </c>
      <c r="C50" t="str">
        <f>IFERROR(INDEX(body!$B$2:$B$34,MATCH(INDEX(souhrn!$C$2:$C$1899,MATCH(CONCATENATE("1#",$B50),souhrn!$E$2:$E$1899,0),1),body!$A$2:$A$34,0),1),"")</f>
        <v/>
      </c>
      <c r="D50" t="str">
        <f>IFERROR(INDEX(body!$B$2:$B$34,MATCH(INDEX(souhrn!$C$2:$C$1899,MATCH(CONCATENATE("2#",$B50),souhrn!$E$2:$E$1899,0),1),body!$A$2:$A$34,0),1),"")</f>
        <v/>
      </c>
      <c r="E50" t="str">
        <f>IFERROR(INDEX(body!$B$2:$B$34,MATCH(INDEX(souhrn!$C$2:$C$1899,MATCH(CONCATENATE("3#",$B50),souhrn!$E$2:$E$1899,0),1),body!$A$2:$A$34,0),1),"")</f>
        <v/>
      </c>
      <c r="F50" t="str">
        <f>IFERROR(INDEX(body!$B$2:$B$34,MATCH(INDEX(souhrn!$C$2:$C$1899,MATCH(CONCATENATE("4#",$B50),souhrn!$E$2:$E$1899,0),1),body!$A$2:$A$34,0),1),"")</f>
        <v/>
      </c>
      <c r="G50" t="str">
        <f>IFERROR(INDEX(body!$B$2:$B$34,MATCH(INDEX(souhrn!$C$2:$C$1899,MATCH(CONCATENATE("5#",$B50),souhrn!$E$2:$E$1899,0),1),body!$A$2:$A$34,0),1),"")</f>
        <v/>
      </c>
      <c r="H50" t="str">
        <f>IFERROR(INDEX(body!$B$2:$B$34,MATCH(INDEX(souhrn!$C$2:$C$1899,MATCH(CONCATENATE("6#",$B50),souhrn!$E$2:$E$1899,0),1),body!$A$2:$A$34,0),1),"")</f>
        <v/>
      </c>
      <c r="I50" t="str">
        <f>IFERROR(INDEX(body!$B$2:$B$34,MATCH(INDEX(souhrn!$C$2:$C$1899,MATCH(CONCATENATE("7#",$B50),souhrn!$E$2:$E$1899,0),1),body!$A$2:$A$34,0),1),"")</f>
        <v/>
      </c>
      <c r="J50" t="str">
        <f>IFERROR(INDEX(body!$B$2:$B$34,MATCH(INDEX(souhrn!$C$2:$C$1899,MATCH(CONCATENATE("8#",$B50),souhrn!$E$2:$E$1899,0),1),body!$A$2:$A$34,0),1),"")</f>
        <v/>
      </c>
      <c r="K50">
        <f>IFERROR(INDEX(body!$F$2:$F$34,MATCH(INDEX(souhrn!$C$2:$C$1899,MATCH(CONCATENATE("19#",$B50),souhrn!$E$2:$E$1899,0),1),body!$A$2:$A$34,0),1),"")</f>
        <v>30</v>
      </c>
      <c r="L50">
        <f>IFERROR(INDEX(body!$F$2:$F$34,MATCH(INDEX(souhrn!$C$2:$C$1899,MATCH(CONCATENATE("20#",$B50),souhrn!$E$2:$E$1899,0),1),body!$A$2:$A$34,0),1),"")</f>
        <v>34</v>
      </c>
      <c r="M50">
        <f>IFERROR(INDEX(body!$F$2:$F$34,MATCH(INDEX(souhrn!$C$2:$C$1899,MATCH(CONCATENATE("21#",$B50),souhrn!$E$2:$E$1899,0),1),body!$A$2:$A$34,0),1),"")</f>
        <v>30</v>
      </c>
      <c r="N50">
        <f>IFERROR(INDEX(body!$F$2:$F$34,MATCH(INDEX(souhrn!$C$2:$C$1899,MATCH(CONCATENATE("22#",$B50),souhrn!$E$2:$E$1899,0),1),body!$A$2:$A$34,0),1),"")</f>
        <v>26</v>
      </c>
      <c r="O50">
        <f>IFERROR(INDEX(body!$F$2:$F$34,MATCH(INDEX(souhrn!$C$2:$C$1899,MATCH(CONCATENATE("23#",$B50),souhrn!$E$2:$E$1899,0),1),body!$A$2:$A$34,0),1),"")</f>
        <v>28</v>
      </c>
      <c r="P50">
        <f>IFERROR(INDEX(body!$F$2:$F$34,MATCH(INDEX(souhrn!$C$2:$C$1899,MATCH(CONCATENATE("24#",$B50),souhrn!$E$2:$E$1899,0),1),body!$A$2:$A$34,0),1),"")</f>
        <v>30</v>
      </c>
      <c r="Q50">
        <f>IFERROR(INDEX(body!$D$2:$D$34,MATCH(INDEX(souhrn!$C$2:$C$1899,MATCH(CONCATENATE("9#",$B50),souhrn!$E$2:$E$1899,0),1),body!$A$2:$A$34,0),1),"")</f>
        <v>40</v>
      </c>
      <c r="R50">
        <f>IFERROR(INDEX(body!$D$2:$D$34,MATCH(INDEX(souhrn!$C$2:$C$1899,MATCH(CONCATENATE("10#",$B50),souhrn!$E$2:$E$1899,0),1),body!$A$2:$A$34,0),1),"")</f>
        <v>22</v>
      </c>
      <c r="S50" t="str">
        <f>IFERROR(INDEX(body!$C$2:$C$34,MATCH(INDEX(souhrn!$C$2:$C$1899,MATCH(CONCATENATE("11#",$B50),souhrn!$E$2:$E$1899,0),1),body!$A$2:$A$34,0),1),"")</f>
        <v/>
      </c>
      <c r="T50" t="str">
        <f>IFERROR(INDEX(body!$C$2:$C$34,MATCH(INDEX(souhrn!$C$2:$C$1899,MATCH(CONCATENATE("12#",$B50),souhrn!$E$2:$E$1899,0),1),body!$A$2:$A$34,0),1),"")</f>
        <v/>
      </c>
      <c r="U50" t="str">
        <f>IFERROR(INDEX(body!$C$2:$C$34,MATCH(INDEX(souhrn!$C$2:$C$1899,MATCH(CONCATENATE("13#",$B50),souhrn!$E$2:$E$1899,0),1),body!$A$2:$A$34,0),1),"")</f>
        <v/>
      </c>
      <c r="V50" t="str">
        <f>IFERROR(INDEX(body!$C$2:$C$34,MATCH(INDEX(souhrn!$C$2:$C$1899,MATCH(CONCATENATE("14#",$B50),souhrn!$E$2:$E$1899,0),1),body!$A$2:$A$34,0),1),"")</f>
        <v/>
      </c>
      <c r="W50" t="str">
        <f>IFERROR(INDEX(body!$E$2:$E$34,MATCH(INDEX(souhrn!$C$2:$C$1899,MATCH(CONCATENATE("15#",$B50),souhrn!$E$2:$E$1899,0),1),body!$A$2:$A$34,0),1),"")</f>
        <v/>
      </c>
      <c r="X50" t="str">
        <f>IFERROR(INDEX(body!$E$2:$E$34,MATCH(INDEX(souhrn!$C$2:$C$1899,MATCH(CONCATENATE("16#",$B50),souhrn!$E$2:$E$1899,0),1),body!$A$2:$A$34,0),1),"")</f>
        <v/>
      </c>
      <c r="Y50" t="str">
        <f>IFERROR(INDEX(body!$E$2:$E$34,MATCH(INDEX(souhrn!$C$2:$C$1899,MATCH(CONCATENATE("17#",$B50),souhrn!$E$2:$E$1899,0),1),body!$A$2:$A$34,0),1),"")</f>
        <v/>
      </c>
      <c r="Z50" t="str">
        <f>IFERROR(INDEX(body!$E$2:$E$34,MATCH(INDEX(souhrn!$C$2:$C$1899,MATCH(CONCATENATE("18#",$B50),souhrn!$E$2:$E$1899,0),1),body!$A$2:$A$34,0),1),"")</f>
        <v/>
      </c>
      <c r="AA50">
        <f>INDEX(zavody!B:B,MATCH(B50,zavody!A:A,0))</f>
        <v>8</v>
      </c>
      <c r="AB50">
        <f t="shared" si="0"/>
        <v>240</v>
      </c>
      <c r="AC50">
        <f t="shared" si="1"/>
        <v>240</v>
      </c>
      <c r="AD50">
        <v>46</v>
      </c>
      <c r="AE50">
        <f t="shared" si="3"/>
        <v>240</v>
      </c>
      <c r="AF50">
        <v>152</v>
      </c>
    </row>
    <row r="51" spans="1:32" x14ac:dyDescent="0.45">
      <c r="A51">
        <v>2855</v>
      </c>
      <c r="B51" t="s">
        <v>42</v>
      </c>
      <c r="C51">
        <f>IFERROR(INDEX(body!$B$2:$B$34,MATCH(INDEX(souhrn!$C$2:$C$1899,MATCH(CONCATENATE("1#",$B51),souhrn!$E$2:$E$1899,0),1),body!$A$2:$A$34,0),1),"")</f>
        <v>16</v>
      </c>
      <c r="D51">
        <f>IFERROR(INDEX(body!$B$2:$B$34,MATCH(INDEX(souhrn!$C$2:$C$1899,MATCH(CONCATENATE("2#",$B51),souhrn!$E$2:$E$1899,0),1),body!$A$2:$A$34,0),1),"")</f>
        <v>18</v>
      </c>
      <c r="E51">
        <f>IFERROR(INDEX(body!$B$2:$B$34,MATCH(INDEX(souhrn!$C$2:$C$1899,MATCH(CONCATENATE("3#",$B51),souhrn!$E$2:$E$1899,0),1),body!$A$2:$A$34,0),1),"")</f>
        <v>24</v>
      </c>
      <c r="F51">
        <f>IFERROR(INDEX(body!$B$2:$B$34,MATCH(INDEX(souhrn!$C$2:$C$1899,MATCH(CONCATENATE("4#",$B51),souhrn!$E$2:$E$1899,0),1),body!$A$2:$A$34,0),1),"")</f>
        <v>34</v>
      </c>
      <c r="G51" t="str">
        <f>IFERROR(INDEX(body!$B$2:$B$34,MATCH(INDEX(souhrn!$C$2:$C$1899,MATCH(CONCATENATE("5#",$B51),souhrn!$E$2:$E$1899,0),1),body!$A$2:$A$34,0),1),"")</f>
        <v/>
      </c>
      <c r="H51" t="str">
        <f>IFERROR(INDEX(body!$B$2:$B$34,MATCH(INDEX(souhrn!$C$2:$C$1899,MATCH(CONCATENATE("6#",$B51),souhrn!$E$2:$E$1899,0),1),body!$A$2:$A$34,0),1),"")</f>
        <v/>
      </c>
      <c r="I51">
        <f>IFERROR(INDEX(body!$B$2:$B$34,MATCH(INDEX(souhrn!$C$2:$C$1899,MATCH(CONCATENATE("7#",$B51),souhrn!$E$2:$E$1899,0),1),body!$A$2:$A$34,0),1),"")</f>
        <v>24</v>
      </c>
      <c r="J51">
        <f>IFERROR(INDEX(body!$B$2:$B$34,MATCH(INDEX(souhrn!$C$2:$C$1899,MATCH(CONCATENATE("8#",$B51),souhrn!$E$2:$E$1899,0),1),body!$A$2:$A$34,0),1),"")</f>
        <v>12</v>
      </c>
      <c r="K51" t="str">
        <f>IFERROR(INDEX(body!$F$2:$F$34,MATCH(INDEX(souhrn!$C$2:$C$1899,MATCH(CONCATENATE("19#",$B51),souhrn!$E$2:$E$1899,0),1),body!$A$2:$A$34,0),1),"")</f>
        <v/>
      </c>
      <c r="L51" t="str">
        <f>IFERROR(INDEX(body!$F$2:$F$34,MATCH(INDEX(souhrn!$C$2:$C$1899,MATCH(CONCATENATE("20#",$B51),souhrn!$E$2:$E$1899,0),1),body!$A$2:$A$34,0),1),"")</f>
        <v/>
      </c>
      <c r="M51" t="str">
        <f>IFERROR(INDEX(body!$F$2:$F$34,MATCH(INDEX(souhrn!$C$2:$C$1899,MATCH(CONCATENATE("21#",$B51),souhrn!$E$2:$E$1899,0),1),body!$A$2:$A$34,0),1),"")</f>
        <v/>
      </c>
      <c r="N51" t="str">
        <f>IFERROR(INDEX(body!$F$2:$F$34,MATCH(INDEX(souhrn!$C$2:$C$1899,MATCH(CONCATENATE("22#",$B51),souhrn!$E$2:$E$1899,0),1),body!$A$2:$A$34,0),1),"")</f>
        <v/>
      </c>
      <c r="O51" t="str">
        <f>IFERROR(INDEX(body!$F$2:$F$34,MATCH(INDEX(souhrn!$C$2:$C$1899,MATCH(CONCATENATE("23#",$B51),souhrn!$E$2:$E$1899,0),1),body!$A$2:$A$34,0),1),"")</f>
        <v/>
      </c>
      <c r="P51" t="str">
        <f>IFERROR(INDEX(body!$F$2:$F$34,MATCH(INDEX(souhrn!$C$2:$C$1899,MATCH(CONCATENATE("24#",$B51),souhrn!$E$2:$E$1899,0),1),body!$A$2:$A$34,0),1),"")</f>
        <v/>
      </c>
      <c r="Q51">
        <f>IFERROR(INDEX(body!$D$2:$D$34,MATCH(INDEX(souhrn!$C$2:$C$1899,MATCH(CONCATENATE("9#",$B51),souhrn!$E$2:$E$1899,0),1),body!$A$2:$A$34,0),1),"")</f>
        <v>36</v>
      </c>
      <c r="R51">
        <f>IFERROR(INDEX(body!$D$2:$D$34,MATCH(INDEX(souhrn!$C$2:$C$1899,MATCH(CONCATENATE("10#",$B51),souhrn!$E$2:$E$1899,0),1),body!$A$2:$A$34,0),1),"")</f>
        <v>14</v>
      </c>
      <c r="S51">
        <f>IFERROR(INDEX(body!$C$2:$C$34,MATCH(INDEX(souhrn!$C$2:$C$1899,MATCH(CONCATENATE("11#",$B51),souhrn!$E$2:$E$1899,0),1),body!$A$2:$A$34,0),1),"")</f>
        <v>36</v>
      </c>
      <c r="T51">
        <f>IFERROR(INDEX(body!$C$2:$C$34,MATCH(INDEX(souhrn!$C$2:$C$1899,MATCH(CONCATENATE("12#",$B51),souhrn!$E$2:$E$1899,0),1),body!$A$2:$A$34,0),1),"")</f>
        <v>24</v>
      </c>
      <c r="U51" t="str">
        <f>IFERROR(INDEX(body!$C$2:$C$34,MATCH(INDEX(souhrn!$C$2:$C$1899,MATCH(CONCATENATE("13#",$B51),souhrn!$E$2:$E$1899,0),1),body!$A$2:$A$34,0),1),"")</f>
        <v/>
      </c>
      <c r="V51" t="str">
        <f>IFERROR(INDEX(body!$C$2:$C$34,MATCH(INDEX(souhrn!$C$2:$C$1899,MATCH(CONCATENATE("14#",$B51),souhrn!$E$2:$E$1899,0),1),body!$A$2:$A$34,0),1),"")</f>
        <v/>
      </c>
      <c r="W51" t="str">
        <f>IFERROR(INDEX(body!$E$2:$E$34,MATCH(INDEX(souhrn!$C$2:$C$1899,MATCH(CONCATENATE("15#",$B51),souhrn!$E$2:$E$1899,0),1),body!$A$2:$A$34,0),1),"")</f>
        <v/>
      </c>
      <c r="X51" t="str">
        <f>IFERROR(INDEX(body!$E$2:$E$34,MATCH(INDEX(souhrn!$C$2:$C$1899,MATCH(CONCATENATE("16#",$B51),souhrn!$E$2:$E$1899,0),1),body!$A$2:$A$34,0),1),"")</f>
        <v/>
      </c>
      <c r="Y51" t="str">
        <f>IFERROR(INDEX(body!$E$2:$E$34,MATCH(INDEX(souhrn!$C$2:$C$1899,MATCH(CONCATENATE("17#",$B51),souhrn!$E$2:$E$1899,0),1),body!$A$2:$A$34,0),1),"")</f>
        <v/>
      </c>
      <c r="Z51" t="str">
        <f>IFERROR(INDEX(body!$E$2:$E$34,MATCH(INDEX(souhrn!$C$2:$C$1899,MATCH(CONCATENATE("18#",$B51),souhrn!$E$2:$E$1899,0),1),body!$A$2:$A$34,0),1),"")</f>
        <v/>
      </c>
      <c r="AA51">
        <f>INDEX(zavody!B:B,MATCH(B51,zavody!A:A,0))</f>
        <v>10</v>
      </c>
      <c r="AB51">
        <f t="shared" si="0"/>
        <v>238</v>
      </c>
      <c r="AC51">
        <f t="shared" si="1"/>
        <v>238</v>
      </c>
      <c r="AD51">
        <v>47</v>
      </c>
      <c r="AE51">
        <f t="shared" si="3"/>
        <v>238</v>
      </c>
      <c r="AF51">
        <v>61</v>
      </c>
    </row>
    <row r="52" spans="1:32" x14ac:dyDescent="0.45">
      <c r="A52">
        <v>3645</v>
      </c>
      <c r="B52" t="s">
        <v>34</v>
      </c>
      <c r="C52" t="str">
        <f>IFERROR(INDEX(body!$B$2:$B$34,MATCH(INDEX(souhrn!$C$2:$C$1899,MATCH(CONCATENATE("1#",$B52),souhrn!$E$2:$E$1899,0),1),body!$A$2:$A$34,0),1),"")</f>
        <v/>
      </c>
      <c r="D52" t="str">
        <f>IFERROR(INDEX(body!$B$2:$B$34,MATCH(INDEX(souhrn!$C$2:$C$1899,MATCH(CONCATENATE("2#",$B52),souhrn!$E$2:$E$1899,0),1),body!$A$2:$A$34,0),1),"")</f>
        <v/>
      </c>
      <c r="E52" t="str">
        <f>IFERROR(INDEX(body!$B$2:$B$34,MATCH(INDEX(souhrn!$C$2:$C$1899,MATCH(CONCATENATE("3#",$B52),souhrn!$E$2:$E$1899,0),1),body!$A$2:$A$34,0),1),"")</f>
        <v/>
      </c>
      <c r="F52" t="str">
        <f>IFERROR(INDEX(body!$B$2:$B$34,MATCH(INDEX(souhrn!$C$2:$C$1899,MATCH(CONCATENATE("4#",$B52),souhrn!$E$2:$E$1899,0),1),body!$A$2:$A$34,0),1),"")</f>
        <v/>
      </c>
      <c r="G52" t="str">
        <f>IFERROR(INDEX(body!$B$2:$B$34,MATCH(INDEX(souhrn!$C$2:$C$1899,MATCH(CONCATENATE("5#",$B52),souhrn!$E$2:$E$1899,0),1),body!$A$2:$A$34,0),1),"")</f>
        <v/>
      </c>
      <c r="H52" t="str">
        <f>IFERROR(INDEX(body!$B$2:$B$34,MATCH(INDEX(souhrn!$C$2:$C$1899,MATCH(CONCATENATE("6#",$B52),souhrn!$E$2:$E$1899,0),1),body!$A$2:$A$34,0),1),"")</f>
        <v/>
      </c>
      <c r="I52" t="str">
        <f>IFERROR(INDEX(body!$B$2:$B$34,MATCH(INDEX(souhrn!$C$2:$C$1899,MATCH(CONCATENATE("7#",$B52),souhrn!$E$2:$E$1899,0),1),body!$A$2:$A$34,0),1),"")</f>
        <v/>
      </c>
      <c r="J52" t="str">
        <f>IFERROR(INDEX(body!$B$2:$B$34,MATCH(INDEX(souhrn!$C$2:$C$1899,MATCH(CONCATENATE("8#",$B52),souhrn!$E$2:$E$1899,0),1),body!$A$2:$A$34,0),1),"")</f>
        <v/>
      </c>
      <c r="K52">
        <f>IFERROR(INDEX(body!$F$2:$F$34,MATCH(INDEX(souhrn!$C$2:$C$1899,MATCH(CONCATENATE("19#",$B52),souhrn!$E$2:$E$1899,0),1),body!$A$2:$A$34,0),1),"")</f>
        <v>24</v>
      </c>
      <c r="L52">
        <f>IFERROR(INDEX(body!$F$2:$F$34,MATCH(INDEX(souhrn!$C$2:$C$1899,MATCH(CONCATENATE("20#",$B52),souhrn!$E$2:$E$1899,0),1),body!$A$2:$A$34,0),1),"")</f>
        <v>32</v>
      </c>
      <c r="M52">
        <f>IFERROR(INDEX(body!$F$2:$F$34,MATCH(INDEX(souhrn!$C$2:$C$1899,MATCH(CONCATENATE("21#",$B52),souhrn!$E$2:$E$1899,0),1),body!$A$2:$A$34,0),1),"")</f>
        <v>10</v>
      </c>
      <c r="N52">
        <f>IFERROR(INDEX(body!$F$2:$F$34,MATCH(INDEX(souhrn!$C$2:$C$1899,MATCH(CONCATENATE("22#",$B52),souhrn!$E$2:$E$1899,0),1),body!$A$2:$A$34,0),1),"")</f>
        <v>18</v>
      </c>
      <c r="O52">
        <f>IFERROR(INDEX(body!$F$2:$F$34,MATCH(INDEX(souhrn!$C$2:$C$1899,MATCH(CONCATENATE("23#",$B52),souhrn!$E$2:$E$1899,0),1),body!$A$2:$A$34,0),1),"")</f>
        <v>21</v>
      </c>
      <c r="P52">
        <f>IFERROR(INDEX(body!$F$2:$F$34,MATCH(INDEX(souhrn!$C$2:$C$1899,MATCH(CONCATENATE("24#",$B52),souhrn!$E$2:$E$1899,0),1),body!$A$2:$A$34,0),1),"")</f>
        <v>30</v>
      </c>
      <c r="Q52">
        <f>IFERROR(INDEX(body!$D$2:$D$34,MATCH(INDEX(souhrn!$C$2:$C$1899,MATCH(CONCATENATE("9#",$B52),souhrn!$E$2:$E$1899,0),1),body!$A$2:$A$34,0),1),"")</f>
        <v>32</v>
      </c>
      <c r="R52">
        <f>IFERROR(INDEX(body!$D$2:$D$34,MATCH(INDEX(souhrn!$C$2:$C$1899,MATCH(CONCATENATE("10#",$B52),souhrn!$E$2:$E$1899,0),1),body!$A$2:$A$34,0),1),"")</f>
        <v>30</v>
      </c>
      <c r="S52">
        <f>IFERROR(INDEX(body!$C$2:$C$34,MATCH(INDEX(souhrn!$C$2:$C$1899,MATCH(CONCATENATE("11#",$B52),souhrn!$E$2:$E$1899,0),1),body!$A$2:$A$34,0),1),"")</f>
        <v>22</v>
      </c>
      <c r="T52">
        <f>IFERROR(INDEX(body!$C$2:$C$34,MATCH(INDEX(souhrn!$C$2:$C$1899,MATCH(CONCATENATE("12#",$B52),souhrn!$E$2:$E$1899,0),1),body!$A$2:$A$34,0),1),"")</f>
        <v>18</v>
      </c>
      <c r="U52" t="str">
        <f>IFERROR(INDEX(body!$C$2:$C$34,MATCH(INDEX(souhrn!$C$2:$C$1899,MATCH(CONCATENATE("13#",$B52),souhrn!$E$2:$E$1899,0),1),body!$A$2:$A$34,0),1),"")</f>
        <v/>
      </c>
      <c r="V52" t="str">
        <f>IFERROR(INDEX(body!$C$2:$C$34,MATCH(INDEX(souhrn!$C$2:$C$1899,MATCH(CONCATENATE("14#",$B52),souhrn!$E$2:$E$1899,0),1),body!$A$2:$A$34,0),1),"")</f>
        <v/>
      </c>
      <c r="W52" t="str">
        <f>IFERROR(INDEX(body!$E$2:$E$34,MATCH(INDEX(souhrn!$C$2:$C$1899,MATCH(CONCATENATE("15#",$B52),souhrn!$E$2:$E$1899,0),1),body!$A$2:$A$34,0),1),"")</f>
        <v/>
      </c>
      <c r="X52" t="str">
        <f>IFERROR(INDEX(body!$E$2:$E$34,MATCH(INDEX(souhrn!$C$2:$C$1899,MATCH(CONCATENATE("16#",$B52),souhrn!$E$2:$E$1899,0),1),body!$A$2:$A$34,0),1),"")</f>
        <v/>
      </c>
      <c r="Y52" t="str">
        <f>IFERROR(INDEX(body!$E$2:$E$34,MATCH(INDEX(souhrn!$C$2:$C$1899,MATCH(CONCATENATE("17#",$B52),souhrn!$E$2:$E$1899,0),1),body!$A$2:$A$34,0),1),"")</f>
        <v/>
      </c>
      <c r="Z52" t="str">
        <f>IFERROR(INDEX(body!$E$2:$E$34,MATCH(INDEX(souhrn!$C$2:$C$1899,MATCH(CONCATENATE("18#",$B52),souhrn!$E$2:$E$1899,0),1),body!$A$2:$A$34,0),1),"")</f>
        <v/>
      </c>
      <c r="AA52">
        <f>INDEX(zavody!B:B,MATCH(B52,zavody!A:A,0))</f>
        <v>10</v>
      </c>
      <c r="AB52">
        <f t="shared" si="0"/>
        <v>237</v>
      </c>
      <c r="AC52">
        <f t="shared" si="1"/>
        <v>237</v>
      </c>
      <c r="AD52">
        <v>48</v>
      </c>
      <c r="AE52">
        <f t="shared" si="3"/>
        <v>237</v>
      </c>
      <c r="AF52">
        <v>89</v>
      </c>
    </row>
    <row r="53" spans="1:32" x14ac:dyDescent="0.45">
      <c r="A53">
        <v>2304</v>
      </c>
      <c r="B53" t="s">
        <v>16</v>
      </c>
      <c r="C53">
        <f>IFERROR(INDEX(body!$B$2:$B$34,MATCH(INDEX(souhrn!$C$2:$C$1899,MATCH(CONCATENATE("1#",$B53),souhrn!$E$2:$E$1899,0),1),body!$A$2:$A$34,0),1),"")</f>
        <v>38</v>
      </c>
      <c r="D53">
        <f>IFERROR(INDEX(body!$B$2:$B$34,MATCH(INDEX(souhrn!$C$2:$C$1899,MATCH(CONCATENATE("2#",$B53),souhrn!$E$2:$E$1899,0),1),body!$A$2:$A$34,0),1),"")</f>
        <v>14</v>
      </c>
      <c r="E53">
        <f>IFERROR(INDEX(body!$B$2:$B$34,MATCH(INDEX(souhrn!$C$2:$C$1899,MATCH(CONCATENATE("3#",$B53),souhrn!$E$2:$E$1899,0),1),body!$A$2:$A$34,0),1),"")</f>
        <v>22</v>
      </c>
      <c r="F53">
        <f>IFERROR(INDEX(body!$B$2:$B$34,MATCH(INDEX(souhrn!$C$2:$C$1899,MATCH(CONCATENATE("4#",$B53),souhrn!$E$2:$E$1899,0),1),body!$A$2:$A$34,0),1),"")</f>
        <v>18</v>
      </c>
      <c r="G53">
        <f>IFERROR(INDEX(body!$B$2:$B$34,MATCH(INDEX(souhrn!$C$2:$C$1899,MATCH(CONCATENATE("5#",$B53),souhrn!$E$2:$E$1899,0),1),body!$A$2:$A$34,0),1),"")</f>
        <v>38</v>
      </c>
      <c r="H53">
        <f>IFERROR(INDEX(body!$B$2:$B$34,MATCH(INDEX(souhrn!$C$2:$C$1899,MATCH(CONCATENATE("6#",$B53),souhrn!$E$2:$E$1899,0),1),body!$A$2:$A$34,0),1),"")</f>
        <v>24</v>
      </c>
      <c r="I53">
        <f>IFERROR(INDEX(body!$B$2:$B$34,MATCH(INDEX(souhrn!$C$2:$C$1899,MATCH(CONCATENATE("7#",$B53),souhrn!$E$2:$E$1899,0),1),body!$A$2:$A$34,0),1),"")</f>
        <v>16</v>
      </c>
      <c r="J53">
        <f>IFERROR(INDEX(body!$B$2:$B$34,MATCH(INDEX(souhrn!$C$2:$C$1899,MATCH(CONCATENATE("8#",$B53),souhrn!$E$2:$E$1899,0),1),body!$A$2:$A$34,0),1),"")</f>
        <v>26</v>
      </c>
      <c r="K53" t="str">
        <f>IFERROR(INDEX(body!$F$2:$F$34,MATCH(INDEX(souhrn!$C$2:$C$1899,MATCH(CONCATENATE("19#",$B53),souhrn!$E$2:$E$1899,0),1),body!$A$2:$A$34,0),1),"")</f>
        <v/>
      </c>
      <c r="L53" t="str">
        <f>IFERROR(INDEX(body!$F$2:$F$34,MATCH(INDEX(souhrn!$C$2:$C$1899,MATCH(CONCATENATE("20#",$B53),souhrn!$E$2:$E$1899,0),1),body!$A$2:$A$34,0),1),"")</f>
        <v/>
      </c>
      <c r="M53" t="str">
        <f>IFERROR(INDEX(body!$F$2:$F$34,MATCH(INDEX(souhrn!$C$2:$C$1899,MATCH(CONCATENATE("21#",$B53),souhrn!$E$2:$E$1899,0),1),body!$A$2:$A$34,0),1),"")</f>
        <v/>
      </c>
      <c r="N53" t="str">
        <f>IFERROR(INDEX(body!$F$2:$F$34,MATCH(INDEX(souhrn!$C$2:$C$1899,MATCH(CONCATENATE("22#",$B53),souhrn!$E$2:$E$1899,0),1),body!$A$2:$A$34,0),1),"")</f>
        <v/>
      </c>
      <c r="O53" t="str">
        <f>IFERROR(INDEX(body!$F$2:$F$34,MATCH(INDEX(souhrn!$C$2:$C$1899,MATCH(CONCATENATE("23#",$B53),souhrn!$E$2:$E$1899,0),1),body!$A$2:$A$34,0),1),"")</f>
        <v/>
      </c>
      <c r="P53" t="str">
        <f>IFERROR(INDEX(body!$F$2:$F$34,MATCH(INDEX(souhrn!$C$2:$C$1899,MATCH(CONCATENATE("24#",$B53),souhrn!$E$2:$E$1899,0),1),body!$A$2:$A$34,0),1),"")</f>
        <v/>
      </c>
      <c r="Q53" t="str">
        <f>IFERROR(INDEX(body!$D$2:$D$34,MATCH(INDEX(souhrn!$C$2:$C$1899,MATCH(CONCATENATE("9#",$B53),souhrn!$E$2:$E$1899,0),1),body!$A$2:$A$34,0),1),"")</f>
        <v/>
      </c>
      <c r="R53" t="str">
        <f>IFERROR(INDEX(body!$D$2:$D$34,MATCH(INDEX(souhrn!$C$2:$C$1899,MATCH(CONCATENATE("10#",$B53),souhrn!$E$2:$E$1899,0),1),body!$A$2:$A$34,0),1),"")</f>
        <v/>
      </c>
      <c r="S53" t="str">
        <f>IFERROR(INDEX(body!$C$2:$C$34,MATCH(INDEX(souhrn!$C$2:$C$1899,MATCH(CONCATENATE("11#",$B53),souhrn!$E$2:$E$1899,0),1),body!$A$2:$A$34,0),1),"")</f>
        <v/>
      </c>
      <c r="T53" t="str">
        <f>IFERROR(INDEX(body!$C$2:$C$34,MATCH(INDEX(souhrn!$C$2:$C$1899,MATCH(CONCATENATE("12#",$B53),souhrn!$E$2:$E$1899,0),1),body!$A$2:$A$34,0),1),"")</f>
        <v/>
      </c>
      <c r="U53">
        <f>IFERROR(INDEX(body!$C$2:$C$34,MATCH(INDEX(souhrn!$C$2:$C$1899,MATCH(CONCATENATE("13#",$B53),souhrn!$E$2:$E$1899,0),1),body!$A$2:$A$34,0),1),"")</f>
        <v>20</v>
      </c>
      <c r="V53">
        <f>IFERROR(INDEX(body!$C$2:$C$34,MATCH(INDEX(souhrn!$C$2:$C$1899,MATCH(CONCATENATE("14#",$B53),souhrn!$E$2:$E$1899,0),1),body!$A$2:$A$34,0),1),"")</f>
        <v>18</v>
      </c>
      <c r="W53" t="str">
        <f>IFERROR(INDEX(body!$E$2:$E$34,MATCH(INDEX(souhrn!$C$2:$C$1899,MATCH(CONCATENATE("15#",$B53),souhrn!$E$2:$E$1899,0),1),body!$A$2:$A$34,0),1),"")</f>
        <v/>
      </c>
      <c r="X53" t="str">
        <f>IFERROR(INDEX(body!$E$2:$E$34,MATCH(INDEX(souhrn!$C$2:$C$1899,MATCH(CONCATENATE("16#",$B53),souhrn!$E$2:$E$1899,0),1),body!$A$2:$A$34,0),1),"")</f>
        <v/>
      </c>
      <c r="Y53" t="str">
        <f>IFERROR(INDEX(body!$E$2:$E$34,MATCH(INDEX(souhrn!$C$2:$C$1899,MATCH(CONCATENATE("17#",$B53),souhrn!$E$2:$E$1899,0),1),body!$A$2:$A$34,0),1),"")</f>
        <v/>
      </c>
      <c r="Z53" t="str">
        <f>IFERROR(INDEX(body!$E$2:$E$34,MATCH(INDEX(souhrn!$C$2:$C$1899,MATCH(CONCATENATE("18#",$B53),souhrn!$E$2:$E$1899,0),1),body!$A$2:$A$34,0),1),"")</f>
        <v/>
      </c>
      <c r="AA53">
        <f>INDEX(zavody!B:B,MATCH(B53,zavody!A:A,0))</f>
        <v>10</v>
      </c>
      <c r="AB53">
        <f t="shared" si="0"/>
        <v>234</v>
      </c>
      <c r="AC53">
        <f t="shared" si="1"/>
        <v>234</v>
      </c>
      <c r="AD53">
        <v>49</v>
      </c>
      <c r="AE53">
        <f t="shared" si="3"/>
        <v>234</v>
      </c>
      <c r="AF53">
        <v>42</v>
      </c>
    </row>
    <row r="54" spans="1:32" x14ac:dyDescent="0.45">
      <c r="A54">
        <v>4056</v>
      </c>
      <c r="B54" t="s">
        <v>98</v>
      </c>
      <c r="C54" t="str">
        <f>IFERROR(INDEX(body!$B$2:$B$34,MATCH(INDEX(souhrn!$C$2:$C$1899,MATCH(CONCATENATE("1#",$B54),souhrn!$E$2:$E$1899,0),1),body!$A$2:$A$34,0),1),"")</f>
        <v/>
      </c>
      <c r="D54" t="str">
        <f>IFERROR(INDEX(body!$B$2:$B$34,MATCH(INDEX(souhrn!$C$2:$C$1899,MATCH(CONCATENATE("2#",$B54),souhrn!$E$2:$E$1899,0),1),body!$A$2:$A$34,0),1),"")</f>
        <v/>
      </c>
      <c r="E54" t="str">
        <f>IFERROR(INDEX(body!$B$2:$B$34,MATCH(INDEX(souhrn!$C$2:$C$1899,MATCH(CONCATENATE("3#",$B54),souhrn!$E$2:$E$1899,0),1),body!$A$2:$A$34,0),1),"")</f>
        <v/>
      </c>
      <c r="F54" t="str">
        <f>IFERROR(INDEX(body!$B$2:$B$34,MATCH(INDEX(souhrn!$C$2:$C$1899,MATCH(CONCATENATE("4#",$B54),souhrn!$E$2:$E$1899,0),1),body!$A$2:$A$34,0),1),"")</f>
        <v/>
      </c>
      <c r="G54" t="str">
        <f>IFERROR(INDEX(body!$B$2:$B$34,MATCH(INDEX(souhrn!$C$2:$C$1899,MATCH(CONCATENATE("5#",$B54),souhrn!$E$2:$E$1899,0),1),body!$A$2:$A$34,0),1),"")</f>
        <v/>
      </c>
      <c r="H54" t="str">
        <f>IFERROR(INDEX(body!$B$2:$B$34,MATCH(INDEX(souhrn!$C$2:$C$1899,MATCH(CONCATENATE("6#",$B54),souhrn!$E$2:$E$1899,0),1),body!$A$2:$A$34,0),1),"")</f>
        <v/>
      </c>
      <c r="I54" t="str">
        <f>IFERROR(INDEX(body!$B$2:$B$34,MATCH(INDEX(souhrn!$C$2:$C$1899,MATCH(CONCATENATE("7#",$B54),souhrn!$E$2:$E$1899,0),1),body!$A$2:$A$34,0),1),"")</f>
        <v/>
      </c>
      <c r="J54" t="str">
        <f>IFERROR(INDEX(body!$B$2:$B$34,MATCH(INDEX(souhrn!$C$2:$C$1899,MATCH(CONCATENATE("8#",$B54),souhrn!$E$2:$E$1899,0),1),body!$A$2:$A$34,0),1),"")</f>
        <v/>
      </c>
      <c r="K54">
        <f>IFERROR(INDEX(body!$F$2:$F$34,MATCH(INDEX(souhrn!$C$2:$C$1899,MATCH(CONCATENATE("19#",$B54),souhrn!$E$2:$E$1899,0),1),body!$A$2:$A$34,0),1),"")</f>
        <v>10</v>
      </c>
      <c r="L54">
        <f>IFERROR(INDEX(body!$F$2:$F$34,MATCH(INDEX(souhrn!$C$2:$C$1899,MATCH(CONCATENATE("20#",$B54),souhrn!$E$2:$E$1899,0),1),body!$A$2:$A$34,0),1),"")</f>
        <v>34</v>
      </c>
      <c r="M54">
        <f>IFERROR(INDEX(body!$F$2:$F$34,MATCH(INDEX(souhrn!$C$2:$C$1899,MATCH(CONCATENATE("21#",$B54),souhrn!$E$2:$E$1899,0),1),body!$A$2:$A$34,0),1),"")</f>
        <v>8</v>
      </c>
      <c r="N54">
        <f>IFERROR(INDEX(body!$F$2:$F$34,MATCH(INDEX(souhrn!$C$2:$C$1899,MATCH(CONCATENATE("22#",$B54),souhrn!$E$2:$E$1899,0),1),body!$A$2:$A$34,0),1),"")</f>
        <v>24</v>
      </c>
      <c r="O54">
        <f>IFERROR(INDEX(body!$F$2:$F$34,MATCH(INDEX(souhrn!$C$2:$C$1899,MATCH(CONCATENATE("23#",$B54),souhrn!$E$2:$E$1899,0),1),body!$A$2:$A$34,0),1),"")</f>
        <v>21</v>
      </c>
      <c r="P54">
        <f>IFERROR(INDEX(body!$F$2:$F$34,MATCH(INDEX(souhrn!$C$2:$C$1899,MATCH(CONCATENATE("24#",$B54),souhrn!$E$2:$E$1899,0),1),body!$A$2:$A$34,0),1),"")</f>
        <v>32</v>
      </c>
      <c r="Q54">
        <f>IFERROR(INDEX(body!$D$2:$D$34,MATCH(INDEX(souhrn!$C$2:$C$1899,MATCH(CONCATENATE("9#",$B54),souhrn!$E$2:$E$1899,0),1),body!$A$2:$A$34,0),1),"")</f>
        <v>30</v>
      </c>
      <c r="R54">
        <f>IFERROR(INDEX(body!$D$2:$D$34,MATCH(INDEX(souhrn!$C$2:$C$1899,MATCH(CONCATENATE("10#",$B54),souhrn!$E$2:$E$1899,0),1),body!$A$2:$A$34,0),1),"")</f>
        <v>36</v>
      </c>
      <c r="S54">
        <f>IFERROR(INDEX(body!$C$2:$C$34,MATCH(INDEX(souhrn!$C$2:$C$1899,MATCH(CONCATENATE("11#",$B54),souhrn!$E$2:$E$1899,0),1),body!$A$2:$A$34,0),1),"")</f>
        <v>12</v>
      </c>
      <c r="T54">
        <f>IFERROR(INDEX(body!$C$2:$C$34,MATCH(INDEX(souhrn!$C$2:$C$1899,MATCH(CONCATENATE("12#",$B54),souhrn!$E$2:$E$1899,0),1),body!$A$2:$A$34,0),1),"")</f>
        <v>26</v>
      </c>
      <c r="U54" t="str">
        <f>IFERROR(INDEX(body!$C$2:$C$34,MATCH(INDEX(souhrn!$C$2:$C$1899,MATCH(CONCATENATE("13#",$B54),souhrn!$E$2:$E$1899,0),1),body!$A$2:$A$34,0),1),"")</f>
        <v/>
      </c>
      <c r="V54" t="str">
        <f>IFERROR(INDEX(body!$C$2:$C$34,MATCH(INDEX(souhrn!$C$2:$C$1899,MATCH(CONCATENATE("14#",$B54),souhrn!$E$2:$E$1899,0),1),body!$A$2:$A$34,0),1),"")</f>
        <v/>
      </c>
      <c r="W54" t="str">
        <f>IFERROR(INDEX(body!$E$2:$E$34,MATCH(INDEX(souhrn!$C$2:$C$1899,MATCH(CONCATENATE("15#",$B54),souhrn!$E$2:$E$1899,0),1),body!$A$2:$A$34,0),1),"")</f>
        <v/>
      </c>
      <c r="X54" t="str">
        <f>IFERROR(INDEX(body!$E$2:$E$34,MATCH(INDEX(souhrn!$C$2:$C$1899,MATCH(CONCATENATE("16#",$B54),souhrn!$E$2:$E$1899,0),1),body!$A$2:$A$34,0),1),"")</f>
        <v/>
      </c>
      <c r="Y54" t="str">
        <f>IFERROR(INDEX(body!$E$2:$E$34,MATCH(INDEX(souhrn!$C$2:$C$1899,MATCH(CONCATENATE("17#",$B54),souhrn!$E$2:$E$1899,0),1),body!$A$2:$A$34,0),1),"")</f>
        <v/>
      </c>
      <c r="Z54" t="str">
        <f>IFERROR(INDEX(body!$E$2:$E$34,MATCH(INDEX(souhrn!$C$2:$C$1899,MATCH(CONCATENATE("18#",$B54),souhrn!$E$2:$E$1899,0),1),body!$A$2:$A$34,0),1),"")</f>
        <v/>
      </c>
      <c r="AA54">
        <f>INDEX(zavody!B:B,MATCH(B54,zavody!A:A,0))</f>
        <v>10</v>
      </c>
      <c r="AB54">
        <f t="shared" si="0"/>
        <v>233</v>
      </c>
      <c r="AC54">
        <f t="shared" si="1"/>
        <v>233</v>
      </c>
      <c r="AD54">
        <v>50</v>
      </c>
      <c r="AE54">
        <f t="shared" si="3"/>
        <v>233</v>
      </c>
      <c r="AF54">
        <v>111</v>
      </c>
    </row>
    <row r="55" spans="1:32" x14ac:dyDescent="0.45">
      <c r="A55">
        <v>5165</v>
      </c>
      <c r="B55" t="s">
        <v>195</v>
      </c>
      <c r="C55" t="str">
        <f>IFERROR(INDEX(body!$B$2:$B$34,MATCH(INDEX(souhrn!$C$2:$C$1899,MATCH(CONCATENATE("1#",$B55),souhrn!$E$2:$E$1899,0),1),body!$A$2:$A$34,0),1),"")</f>
        <v/>
      </c>
      <c r="D55" t="str">
        <f>IFERROR(INDEX(body!$B$2:$B$34,MATCH(INDEX(souhrn!$C$2:$C$1899,MATCH(CONCATENATE("2#",$B55),souhrn!$E$2:$E$1899,0),1),body!$A$2:$A$34,0),1),"")</f>
        <v/>
      </c>
      <c r="E55" t="str">
        <f>IFERROR(INDEX(body!$B$2:$B$34,MATCH(INDEX(souhrn!$C$2:$C$1899,MATCH(CONCATENATE("3#",$B55),souhrn!$E$2:$E$1899,0),1),body!$A$2:$A$34,0),1),"")</f>
        <v/>
      </c>
      <c r="F55" t="str">
        <f>IFERROR(INDEX(body!$B$2:$B$34,MATCH(INDEX(souhrn!$C$2:$C$1899,MATCH(CONCATENATE("4#",$B55),souhrn!$E$2:$E$1899,0),1),body!$A$2:$A$34,0),1),"")</f>
        <v/>
      </c>
      <c r="G55" t="str">
        <f>IFERROR(INDEX(body!$B$2:$B$34,MATCH(INDEX(souhrn!$C$2:$C$1899,MATCH(CONCATENATE("5#",$B55),souhrn!$E$2:$E$1899,0),1),body!$A$2:$A$34,0),1),"")</f>
        <v/>
      </c>
      <c r="H55" t="str">
        <f>IFERROR(INDEX(body!$B$2:$B$34,MATCH(INDEX(souhrn!$C$2:$C$1899,MATCH(CONCATENATE("6#",$B55),souhrn!$E$2:$E$1899,0),1),body!$A$2:$A$34,0),1),"")</f>
        <v/>
      </c>
      <c r="I55" t="str">
        <f>IFERROR(INDEX(body!$B$2:$B$34,MATCH(INDEX(souhrn!$C$2:$C$1899,MATCH(CONCATENATE("7#",$B55),souhrn!$E$2:$E$1899,0),1),body!$A$2:$A$34,0),1),"")</f>
        <v/>
      </c>
      <c r="J55" t="str">
        <f>IFERROR(INDEX(body!$B$2:$B$34,MATCH(INDEX(souhrn!$C$2:$C$1899,MATCH(CONCATENATE("8#",$B55),souhrn!$E$2:$E$1899,0),1),body!$A$2:$A$34,0),1),"")</f>
        <v/>
      </c>
      <c r="K55">
        <f>IFERROR(INDEX(body!$F$2:$F$34,MATCH(INDEX(souhrn!$C$2:$C$1899,MATCH(CONCATENATE("19#",$B55),souhrn!$E$2:$E$1899,0),1),body!$A$2:$A$34,0),1),"")</f>
        <v>12</v>
      </c>
      <c r="L55">
        <f>IFERROR(INDEX(body!$F$2:$F$34,MATCH(INDEX(souhrn!$C$2:$C$1899,MATCH(CONCATENATE("20#",$B55),souhrn!$E$2:$E$1899,0),1),body!$A$2:$A$34,0),1),"")</f>
        <v>34</v>
      </c>
      <c r="M55">
        <f>IFERROR(INDEX(body!$F$2:$F$34,MATCH(INDEX(souhrn!$C$2:$C$1899,MATCH(CONCATENATE("21#",$B55),souhrn!$E$2:$E$1899,0),1),body!$A$2:$A$34,0),1),"")</f>
        <v>24</v>
      </c>
      <c r="N55">
        <f>IFERROR(INDEX(body!$F$2:$F$34,MATCH(INDEX(souhrn!$C$2:$C$1899,MATCH(CONCATENATE("22#",$B55),souhrn!$E$2:$E$1899,0),1),body!$A$2:$A$34,0),1),"")</f>
        <v>8</v>
      </c>
      <c r="O55">
        <f>IFERROR(INDEX(body!$F$2:$F$34,MATCH(INDEX(souhrn!$C$2:$C$1899,MATCH(CONCATENATE("23#",$B55),souhrn!$E$2:$E$1899,0),1),body!$A$2:$A$34,0),1),"")</f>
        <v>21</v>
      </c>
      <c r="P55">
        <f>IFERROR(INDEX(body!$F$2:$F$34,MATCH(INDEX(souhrn!$C$2:$C$1899,MATCH(CONCATENATE("24#",$B55),souhrn!$E$2:$E$1899,0),1),body!$A$2:$A$34,0),1),"")</f>
        <v>34</v>
      </c>
      <c r="Q55">
        <f>IFERROR(INDEX(body!$D$2:$D$34,MATCH(INDEX(souhrn!$C$2:$C$1899,MATCH(CONCATENATE("9#",$B55),souhrn!$E$2:$E$1899,0),1),body!$A$2:$A$34,0),1),"")</f>
        <v>32</v>
      </c>
      <c r="R55">
        <f>IFERROR(INDEX(body!$D$2:$D$34,MATCH(INDEX(souhrn!$C$2:$C$1899,MATCH(CONCATENATE("10#",$B55),souhrn!$E$2:$E$1899,0),1),body!$A$2:$A$34,0),1),"")</f>
        <v>12</v>
      </c>
      <c r="S55">
        <f>IFERROR(INDEX(body!$C$2:$C$34,MATCH(INDEX(souhrn!$C$2:$C$1899,MATCH(CONCATENATE("11#",$B55),souhrn!$E$2:$E$1899,0),1),body!$A$2:$A$34,0),1),"")</f>
        <v>34</v>
      </c>
      <c r="T55">
        <f>IFERROR(INDEX(body!$C$2:$C$34,MATCH(INDEX(souhrn!$C$2:$C$1899,MATCH(CONCATENATE("12#",$B55),souhrn!$E$2:$E$1899,0),1),body!$A$2:$A$34,0),1),"")</f>
        <v>22</v>
      </c>
      <c r="U55" t="str">
        <f>IFERROR(INDEX(body!$C$2:$C$34,MATCH(INDEX(souhrn!$C$2:$C$1899,MATCH(CONCATENATE("13#",$B55),souhrn!$E$2:$E$1899,0),1),body!$A$2:$A$34,0),1),"")</f>
        <v/>
      </c>
      <c r="V55" t="str">
        <f>IFERROR(INDEX(body!$C$2:$C$34,MATCH(INDEX(souhrn!$C$2:$C$1899,MATCH(CONCATENATE("14#",$B55),souhrn!$E$2:$E$1899,0),1),body!$A$2:$A$34,0),1),"")</f>
        <v/>
      </c>
      <c r="W55" t="str">
        <f>IFERROR(INDEX(body!$E$2:$E$34,MATCH(INDEX(souhrn!$C$2:$C$1899,MATCH(CONCATENATE("15#",$B55),souhrn!$E$2:$E$1899,0),1),body!$A$2:$A$34,0),1),"")</f>
        <v/>
      </c>
      <c r="X55" t="str">
        <f>IFERROR(INDEX(body!$E$2:$E$34,MATCH(INDEX(souhrn!$C$2:$C$1899,MATCH(CONCATENATE("16#",$B55),souhrn!$E$2:$E$1899,0),1),body!$A$2:$A$34,0),1),"")</f>
        <v/>
      </c>
      <c r="Y55" t="str">
        <f>IFERROR(INDEX(body!$E$2:$E$34,MATCH(INDEX(souhrn!$C$2:$C$1899,MATCH(CONCATENATE("17#",$B55),souhrn!$E$2:$E$1899,0),1),body!$A$2:$A$34,0),1),"")</f>
        <v/>
      </c>
      <c r="Z55" t="str">
        <f>IFERROR(INDEX(body!$E$2:$E$34,MATCH(INDEX(souhrn!$C$2:$C$1899,MATCH(CONCATENATE("18#",$B55),souhrn!$E$2:$E$1899,0),1),body!$A$2:$A$34,0),1),"")</f>
        <v/>
      </c>
      <c r="AA55">
        <f>INDEX(zavody!B:B,MATCH(B55,zavody!A:A,0))</f>
        <v>10</v>
      </c>
      <c r="AB55">
        <f t="shared" si="0"/>
        <v>233</v>
      </c>
      <c r="AC55">
        <f t="shared" si="1"/>
        <v>233</v>
      </c>
      <c r="AD55">
        <v>51</v>
      </c>
      <c r="AE55">
        <f t="shared" si="3"/>
        <v>233</v>
      </c>
      <c r="AF55">
        <v>235</v>
      </c>
    </row>
    <row r="56" spans="1:32" x14ac:dyDescent="0.45">
      <c r="A56">
        <v>3422</v>
      </c>
      <c r="B56" t="s">
        <v>77</v>
      </c>
      <c r="C56" t="str">
        <f>IFERROR(INDEX(body!$B$2:$B$34,MATCH(INDEX(souhrn!$C$2:$C$1899,MATCH(CONCATENATE("1#",$B56),souhrn!$E$2:$E$1899,0),1),body!$A$2:$A$34,0),1),"")</f>
        <v/>
      </c>
      <c r="D56" t="str">
        <f>IFERROR(INDEX(body!$B$2:$B$34,MATCH(INDEX(souhrn!$C$2:$C$1899,MATCH(CONCATENATE("2#",$B56),souhrn!$E$2:$E$1899,0),1),body!$A$2:$A$34,0),1),"")</f>
        <v/>
      </c>
      <c r="E56" t="str">
        <f>IFERROR(INDEX(body!$B$2:$B$34,MATCH(INDEX(souhrn!$C$2:$C$1899,MATCH(CONCATENATE("3#",$B56),souhrn!$E$2:$E$1899,0),1),body!$A$2:$A$34,0),1),"")</f>
        <v/>
      </c>
      <c r="F56" t="str">
        <f>IFERROR(INDEX(body!$B$2:$B$34,MATCH(INDEX(souhrn!$C$2:$C$1899,MATCH(CONCATENATE("4#",$B56),souhrn!$E$2:$E$1899,0),1),body!$A$2:$A$34,0),1),"")</f>
        <v/>
      </c>
      <c r="G56" t="str">
        <f>IFERROR(INDEX(body!$B$2:$B$34,MATCH(INDEX(souhrn!$C$2:$C$1899,MATCH(CONCATENATE("5#",$B56),souhrn!$E$2:$E$1899,0),1),body!$A$2:$A$34,0),1),"")</f>
        <v/>
      </c>
      <c r="H56" t="str">
        <f>IFERROR(INDEX(body!$B$2:$B$34,MATCH(INDEX(souhrn!$C$2:$C$1899,MATCH(CONCATENATE("6#",$B56),souhrn!$E$2:$E$1899,0),1),body!$A$2:$A$34,0),1),"")</f>
        <v/>
      </c>
      <c r="I56" t="str">
        <f>IFERROR(INDEX(body!$B$2:$B$34,MATCH(INDEX(souhrn!$C$2:$C$1899,MATCH(CONCATENATE("7#",$B56),souhrn!$E$2:$E$1899,0),1),body!$A$2:$A$34,0),1),"")</f>
        <v/>
      </c>
      <c r="J56" t="str">
        <f>IFERROR(INDEX(body!$B$2:$B$34,MATCH(INDEX(souhrn!$C$2:$C$1899,MATCH(CONCATENATE("8#",$B56),souhrn!$E$2:$E$1899,0),1),body!$A$2:$A$34,0),1),"")</f>
        <v/>
      </c>
      <c r="K56">
        <f>IFERROR(INDEX(body!$F$2:$F$34,MATCH(INDEX(souhrn!$C$2:$C$1899,MATCH(CONCATENATE("19#",$B56),souhrn!$E$2:$E$1899,0),1),body!$A$2:$A$34,0),1),"")</f>
        <v>28</v>
      </c>
      <c r="L56">
        <f>IFERROR(INDEX(body!$F$2:$F$34,MATCH(INDEX(souhrn!$C$2:$C$1899,MATCH(CONCATENATE("20#",$B56),souhrn!$E$2:$E$1899,0),1),body!$A$2:$A$34,0),1),"")</f>
        <v>16</v>
      </c>
      <c r="M56">
        <f>IFERROR(INDEX(body!$F$2:$F$34,MATCH(INDEX(souhrn!$C$2:$C$1899,MATCH(CONCATENATE("21#",$B56),souhrn!$E$2:$E$1899,0),1),body!$A$2:$A$34,0),1),"")</f>
        <v>10</v>
      </c>
      <c r="N56">
        <f>IFERROR(INDEX(body!$F$2:$F$34,MATCH(INDEX(souhrn!$C$2:$C$1899,MATCH(CONCATENATE("22#",$B56),souhrn!$E$2:$E$1899,0),1),body!$A$2:$A$34,0),1),"")</f>
        <v>30</v>
      </c>
      <c r="O56">
        <f>IFERROR(INDEX(body!$F$2:$F$34,MATCH(INDEX(souhrn!$C$2:$C$1899,MATCH(CONCATENATE("23#",$B56),souhrn!$E$2:$E$1899,0),1),body!$A$2:$A$34,0),1),"")</f>
        <v>28</v>
      </c>
      <c r="P56">
        <f>IFERROR(INDEX(body!$F$2:$F$34,MATCH(INDEX(souhrn!$C$2:$C$1899,MATCH(CONCATENATE("24#",$B56),souhrn!$E$2:$E$1899,0),1),body!$A$2:$A$34,0),1),"")</f>
        <v>30</v>
      </c>
      <c r="Q56">
        <f>IFERROR(INDEX(body!$D$2:$D$34,MATCH(INDEX(souhrn!$C$2:$C$1899,MATCH(CONCATENATE("9#",$B56),souhrn!$E$2:$E$1899,0),1),body!$A$2:$A$34,0),1),"")</f>
        <v>26</v>
      </c>
      <c r="R56">
        <f>IFERROR(INDEX(body!$D$2:$D$34,MATCH(INDEX(souhrn!$C$2:$C$1899,MATCH(CONCATENATE("10#",$B56),souhrn!$E$2:$E$1899,0),1),body!$A$2:$A$34,0),1),"")</f>
        <v>34</v>
      </c>
      <c r="S56" t="str">
        <f>IFERROR(INDEX(body!$C$2:$C$34,MATCH(INDEX(souhrn!$C$2:$C$1899,MATCH(CONCATENATE("11#",$B56),souhrn!$E$2:$E$1899,0),1),body!$A$2:$A$34,0),1),"")</f>
        <v/>
      </c>
      <c r="T56" t="str">
        <f>IFERROR(INDEX(body!$C$2:$C$34,MATCH(INDEX(souhrn!$C$2:$C$1899,MATCH(CONCATENATE("12#",$B56),souhrn!$E$2:$E$1899,0),1),body!$A$2:$A$34,0),1),"")</f>
        <v/>
      </c>
      <c r="U56">
        <f>IFERROR(INDEX(body!$C$2:$C$34,MATCH(INDEX(souhrn!$C$2:$C$1899,MATCH(CONCATENATE("13#",$B56),souhrn!$E$2:$E$1899,0),1),body!$A$2:$A$34,0),1),"")</f>
        <v>14</v>
      </c>
      <c r="V56">
        <f>IFERROR(INDEX(body!$C$2:$C$34,MATCH(INDEX(souhrn!$C$2:$C$1899,MATCH(CONCATENATE("14#",$B56),souhrn!$E$2:$E$1899,0),1),body!$A$2:$A$34,0),1),"")</f>
        <v>16</v>
      </c>
      <c r="W56" t="str">
        <f>IFERROR(INDEX(body!$E$2:$E$34,MATCH(INDEX(souhrn!$C$2:$C$1899,MATCH(CONCATENATE("15#",$B56),souhrn!$E$2:$E$1899,0),1),body!$A$2:$A$34,0),1),"")</f>
        <v/>
      </c>
      <c r="X56" t="str">
        <f>IFERROR(INDEX(body!$E$2:$E$34,MATCH(INDEX(souhrn!$C$2:$C$1899,MATCH(CONCATENATE("16#",$B56),souhrn!$E$2:$E$1899,0),1),body!$A$2:$A$34,0),1),"")</f>
        <v/>
      </c>
      <c r="Y56" t="str">
        <f>IFERROR(INDEX(body!$E$2:$E$34,MATCH(INDEX(souhrn!$C$2:$C$1899,MATCH(CONCATENATE("17#",$B56),souhrn!$E$2:$E$1899,0),1),body!$A$2:$A$34,0),1),"")</f>
        <v/>
      </c>
      <c r="Z56" t="str">
        <f>IFERROR(INDEX(body!$E$2:$E$34,MATCH(INDEX(souhrn!$C$2:$C$1899,MATCH(CONCATENATE("18#",$B56),souhrn!$E$2:$E$1899,0),1),body!$A$2:$A$34,0),1),"")</f>
        <v/>
      </c>
      <c r="AA56">
        <f>INDEX(zavody!B:B,MATCH(B56,zavody!A:A,0))</f>
        <v>10</v>
      </c>
      <c r="AB56">
        <f t="shared" si="0"/>
        <v>232</v>
      </c>
      <c r="AC56">
        <f t="shared" si="1"/>
        <v>232</v>
      </c>
      <c r="AD56">
        <v>52</v>
      </c>
      <c r="AE56">
        <f t="shared" si="3"/>
        <v>232</v>
      </c>
      <c r="AF56">
        <v>131</v>
      </c>
    </row>
    <row r="57" spans="1:32" x14ac:dyDescent="0.45">
      <c r="A57">
        <v>3373</v>
      </c>
      <c r="B57" t="s">
        <v>36</v>
      </c>
      <c r="C57" t="str">
        <f>IFERROR(INDEX(body!$B$2:$B$34,MATCH(INDEX(souhrn!$C$2:$C$1899,MATCH(CONCATENATE("1#",$B57),souhrn!$E$2:$E$1899,0),1),body!$A$2:$A$34,0),1),"")</f>
        <v/>
      </c>
      <c r="D57" t="str">
        <f>IFERROR(INDEX(body!$B$2:$B$34,MATCH(INDEX(souhrn!$C$2:$C$1899,MATCH(CONCATENATE("2#",$B57),souhrn!$E$2:$E$1899,0),1),body!$A$2:$A$34,0),1),"")</f>
        <v/>
      </c>
      <c r="E57">
        <f>IFERROR(INDEX(body!$B$2:$B$34,MATCH(INDEX(souhrn!$C$2:$C$1899,MATCH(CONCATENATE("3#",$B57),souhrn!$E$2:$E$1899,0),1),body!$A$2:$A$34,0),1),"")</f>
        <v>24</v>
      </c>
      <c r="F57">
        <f>IFERROR(INDEX(body!$B$2:$B$34,MATCH(INDEX(souhrn!$C$2:$C$1899,MATCH(CONCATENATE("4#",$B57),souhrn!$E$2:$E$1899,0),1),body!$A$2:$A$34,0),1),"")</f>
        <v>30</v>
      </c>
      <c r="G57">
        <f>IFERROR(INDEX(body!$B$2:$B$34,MATCH(INDEX(souhrn!$C$2:$C$1899,MATCH(CONCATENATE("5#",$B57),souhrn!$E$2:$E$1899,0),1),body!$A$2:$A$34,0),1),"")</f>
        <v>36</v>
      </c>
      <c r="H57">
        <f>IFERROR(INDEX(body!$B$2:$B$34,MATCH(INDEX(souhrn!$C$2:$C$1899,MATCH(CONCATENATE("6#",$B57),souhrn!$E$2:$E$1899,0),1),body!$A$2:$A$34,0),1),"")</f>
        <v>36</v>
      </c>
      <c r="I57">
        <f>IFERROR(INDEX(body!$B$2:$B$34,MATCH(INDEX(souhrn!$C$2:$C$1899,MATCH(CONCATENATE("7#",$B57),souhrn!$E$2:$E$1899,0),1),body!$A$2:$A$34,0),1),"")</f>
        <v>12</v>
      </c>
      <c r="J57">
        <f>IFERROR(INDEX(body!$B$2:$B$34,MATCH(INDEX(souhrn!$C$2:$C$1899,MATCH(CONCATENATE("8#",$B57),souhrn!$E$2:$E$1899,0),1),body!$A$2:$A$34,0),1),"")</f>
        <v>24</v>
      </c>
      <c r="K57" t="str">
        <f>IFERROR(INDEX(body!$F$2:$F$34,MATCH(INDEX(souhrn!$C$2:$C$1899,MATCH(CONCATENATE("19#",$B57),souhrn!$E$2:$E$1899,0),1),body!$A$2:$A$34,0),1),"")</f>
        <v/>
      </c>
      <c r="L57" t="str">
        <f>IFERROR(INDEX(body!$F$2:$F$34,MATCH(INDEX(souhrn!$C$2:$C$1899,MATCH(CONCATENATE("20#",$B57),souhrn!$E$2:$E$1899,0),1),body!$A$2:$A$34,0),1),"")</f>
        <v/>
      </c>
      <c r="M57" t="str">
        <f>IFERROR(INDEX(body!$F$2:$F$34,MATCH(INDEX(souhrn!$C$2:$C$1899,MATCH(CONCATENATE("21#",$B57),souhrn!$E$2:$E$1899,0),1),body!$A$2:$A$34,0),1),"")</f>
        <v/>
      </c>
      <c r="N57" t="str">
        <f>IFERROR(INDEX(body!$F$2:$F$34,MATCH(INDEX(souhrn!$C$2:$C$1899,MATCH(CONCATENATE("22#",$B57),souhrn!$E$2:$E$1899,0),1),body!$A$2:$A$34,0),1),"")</f>
        <v/>
      </c>
      <c r="O57" t="str">
        <f>IFERROR(INDEX(body!$F$2:$F$34,MATCH(INDEX(souhrn!$C$2:$C$1899,MATCH(CONCATENATE("23#",$B57),souhrn!$E$2:$E$1899,0),1),body!$A$2:$A$34,0),1),"")</f>
        <v/>
      </c>
      <c r="P57" t="str">
        <f>IFERROR(INDEX(body!$F$2:$F$34,MATCH(INDEX(souhrn!$C$2:$C$1899,MATCH(CONCATENATE("24#",$B57),souhrn!$E$2:$E$1899,0),1),body!$A$2:$A$34,0),1),"")</f>
        <v/>
      </c>
      <c r="Q57">
        <f>IFERROR(INDEX(body!$D$2:$D$34,MATCH(INDEX(souhrn!$C$2:$C$1899,MATCH(CONCATENATE("9#",$B57),souhrn!$E$2:$E$1899,0),1),body!$A$2:$A$34,0),1),"")</f>
        <v>26</v>
      </c>
      <c r="R57">
        <f>IFERROR(INDEX(body!$D$2:$D$34,MATCH(INDEX(souhrn!$C$2:$C$1899,MATCH(CONCATENATE("10#",$B57),souhrn!$E$2:$E$1899,0),1),body!$A$2:$A$34,0),1),"")</f>
        <v>40</v>
      </c>
      <c r="S57" t="str">
        <f>IFERROR(INDEX(body!$C$2:$C$34,MATCH(INDEX(souhrn!$C$2:$C$1899,MATCH(CONCATENATE("11#",$B57),souhrn!$E$2:$E$1899,0),1),body!$A$2:$A$34,0),1),"")</f>
        <v/>
      </c>
      <c r="T57" t="str">
        <f>IFERROR(INDEX(body!$C$2:$C$34,MATCH(INDEX(souhrn!$C$2:$C$1899,MATCH(CONCATENATE("12#",$B57),souhrn!$E$2:$E$1899,0),1),body!$A$2:$A$34,0),1),"")</f>
        <v/>
      </c>
      <c r="U57" t="str">
        <f>IFERROR(INDEX(body!$C$2:$C$34,MATCH(INDEX(souhrn!$C$2:$C$1899,MATCH(CONCATENATE("13#",$B57),souhrn!$E$2:$E$1899,0),1),body!$A$2:$A$34,0),1),"")</f>
        <v/>
      </c>
      <c r="V57" t="str">
        <f>IFERROR(INDEX(body!$C$2:$C$34,MATCH(INDEX(souhrn!$C$2:$C$1899,MATCH(CONCATENATE("14#",$B57),souhrn!$E$2:$E$1899,0),1),body!$A$2:$A$34,0),1),"")</f>
        <v/>
      </c>
      <c r="W57" t="str">
        <f>IFERROR(INDEX(body!$E$2:$E$34,MATCH(INDEX(souhrn!$C$2:$C$1899,MATCH(CONCATENATE("15#",$B57),souhrn!$E$2:$E$1899,0),1),body!$A$2:$A$34,0),1),"")</f>
        <v/>
      </c>
      <c r="X57" t="str">
        <f>IFERROR(INDEX(body!$E$2:$E$34,MATCH(INDEX(souhrn!$C$2:$C$1899,MATCH(CONCATENATE("16#",$B57),souhrn!$E$2:$E$1899,0),1),body!$A$2:$A$34,0),1),"")</f>
        <v/>
      </c>
      <c r="Y57" t="str">
        <f>IFERROR(INDEX(body!$E$2:$E$34,MATCH(INDEX(souhrn!$C$2:$C$1899,MATCH(CONCATENATE("17#",$B57),souhrn!$E$2:$E$1899,0),1),body!$A$2:$A$34,0),1),"")</f>
        <v/>
      </c>
      <c r="Z57" t="str">
        <f>IFERROR(INDEX(body!$E$2:$E$34,MATCH(INDEX(souhrn!$C$2:$C$1899,MATCH(CONCATENATE("18#",$B57),souhrn!$E$2:$E$1899,0),1),body!$A$2:$A$34,0),1),"")</f>
        <v/>
      </c>
      <c r="AA57">
        <f>INDEX(zavody!B:B,MATCH(B57,zavody!A:A,0))</f>
        <v>8</v>
      </c>
      <c r="AB57">
        <f t="shared" si="0"/>
        <v>228</v>
      </c>
      <c r="AC57">
        <f t="shared" si="1"/>
        <v>228</v>
      </c>
      <c r="AD57">
        <v>53</v>
      </c>
      <c r="AE57">
        <f t="shared" si="3"/>
        <v>228</v>
      </c>
      <c r="AF57">
        <v>76</v>
      </c>
    </row>
    <row r="58" spans="1:32" x14ac:dyDescent="0.45">
      <c r="A58">
        <v>6145</v>
      </c>
      <c r="B58" t="s">
        <v>158</v>
      </c>
      <c r="C58" t="str">
        <f>IFERROR(INDEX(body!$B$2:$B$34,MATCH(INDEX(souhrn!$C$2:$C$1899,MATCH(CONCATENATE("1#",$B58),souhrn!$E$2:$E$1899,0),1),body!$A$2:$A$34,0),1),"")</f>
        <v/>
      </c>
      <c r="D58" t="str">
        <f>IFERROR(INDEX(body!$B$2:$B$34,MATCH(INDEX(souhrn!$C$2:$C$1899,MATCH(CONCATENATE("2#",$B58),souhrn!$E$2:$E$1899,0),1),body!$A$2:$A$34,0),1),"")</f>
        <v/>
      </c>
      <c r="E58" t="str">
        <f>IFERROR(INDEX(body!$B$2:$B$34,MATCH(INDEX(souhrn!$C$2:$C$1899,MATCH(CONCATENATE("3#",$B58),souhrn!$E$2:$E$1899,0),1),body!$A$2:$A$34,0),1),"")</f>
        <v/>
      </c>
      <c r="F58" t="str">
        <f>IFERROR(INDEX(body!$B$2:$B$34,MATCH(INDEX(souhrn!$C$2:$C$1899,MATCH(CONCATENATE("4#",$B58),souhrn!$E$2:$E$1899,0),1),body!$A$2:$A$34,0),1),"")</f>
        <v/>
      </c>
      <c r="G58" t="str">
        <f>IFERROR(INDEX(body!$B$2:$B$34,MATCH(INDEX(souhrn!$C$2:$C$1899,MATCH(CONCATENATE("5#",$B58),souhrn!$E$2:$E$1899,0),1),body!$A$2:$A$34,0),1),"")</f>
        <v/>
      </c>
      <c r="H58" t="str">
        <f>IFERROR(INDEX(body!$B$2:$B$34,MATCH(INDEX(souhrn!$C$2:$C$1899,MATCH(CONCATENATE("6#",$B58),souhrn!$E$2:$E$1899,0),1),body!$A$2:$A$34,0),1),"")</f>
        <v/>
      </c>
      <c r="I58" t="str">
        <f>IFERROR(INDEX(body!$B$2:$B$34,MATCH(INDEX(souhrn!$C$2:$C$1899,MATCH(CONCATENATE("7#",$B58),souhrn!$E$2:$E$1899,0),1),body!$A$2:$A$34,0),1),"")</f>
        <v/>
      </c>
      <c r="J58" t="str">
        <f>IFERROR(INDEX(body!$B$2:$B$34,MATCH(INDEX(souhrn!$C$2:$C$1899,MATCH(CONCATENATE("8#",$B58),souhrn!$E$2:$E$1899,0),1),body!$A$2:$A$34,0),1),"")</f>
        <v/>
      </c>
      <c r="K58">
        <f>IFERROR(INDEX(body!$F$2:$F$34,MATCH(INDEX(souhrn!$C$2:$C$1899,MATCH(CONCATENATE("19#",$B58),souhrn!$E$2:$E$1899,0),1),body!$A$2:$A$34,0),1),"")</f>
        <v>22</v>
      </c>
      <c r="L58">
        <f>IFERROR(INDEX(body!$F$2:$F$34,MATCH(INDEX(souhrn!$C$2:$C$1899,MATCH(CONCATENATE("20#",$B58),souhrn!$E$2:$E$1899,0),1),body!$A$2:$A$34,0),1),"")</f>
        <v>26</v>
      </c>
      <c r="M58">
        <f>IFERROR(INDEX(body!$F$2:$F$34,MATCH(INDEX(souhrn!$C$2:$C$1899,MATCH(CONCATENATE("21#",$B58),souhrn!$E$2:$E$1899,0),1),body!$A$2:$A$34,0),1),"")</f>
        <v>30</v>
      </c>
      <c r="N58">
        <f>IFERROR(INDEX(body!$F$2:$F$34,MATCH(INDEX(souhrn!$C$2:$C$1899,MATCH(CONCATENATE("22#",$B58),souhrn!$E$2:$E$1899,0),1),body!$A$2:$A$34,0),1),"")</f>
        <v>12</v>
      </c>
      <c r="O58">
        <f>IFERROR(INDEX(body!$F$2:$F$34,MATCH(INDEX(souhrn!$C$2:$C$1899,MATCH(CONCATENATE("23#",$B58),souhrn!$E$2:$E$1899,0),1),body!$A$2:$A$34,0),1),"")</f>
        <v>34</v>
      </c>
      <c r="P58">
        <f>IFERROR(INDEX(body!$F$2:$F$34,MATCH(INDEX(souhrn!$C$2:$C$1899,MATCH(CONCATENATE("24#",$B58),souhrn!$E$2:$E$1899,0),1),body!$A$2:$A$34,0),1),"")</f>
        <v>34</v>
      </c>
      <c r="Q58" t="str">
        <f>IFERROR(INDEX(body!$D$2:$D$34,MATCH(INDEX(souhrn!$C$2:$C$1899,MATCH(CONCATENATE("9#",$B58),souhrn!$E$2:$E$1899,0),1),body!$A$2:$A$34,0),1),"")</f>
        <v/>
      </c>
      <c r="R58" t="str">
        <f>IFERROR(INDEX(body!$D$2:$D$34,MATCH(INDEX(souhrn!$C$2:$C$1899,MATCH(CONCATENATE("10#",$B58),souhrn!$E$2:$E$1899,0),1),body!$A$2:$A$34,0),1),"")</f>
        <v/>
      </c>
      <c r="S58" t="str">
        <f>IFERROR(INDEX(body!$C$2:$C$34,MATCH(INDEX(souhrn!$C$2:$C$1899,MATCH(CONCATENATE("11#",$B58),souhrn!$E$2:$E$1899,0),1),body!$A$2:$A$34,0),1),"")</f>
        <v/>
      </c>
      <c r="T58" t="str">
        <f>IFERROR(INDEX(body!$C$2:$C$34,MATCH(INDEX(souhrn!$C$2:$C$1899,MATCH(CONCATENATE("12#",$B58),souhrn!$E$2:$E$1899,0),1),body!$A$2:$A$34,0),1),"")</f>
        <v/>
      </c>
      <c r="U58">
        <f>IFERROR(INDEX(body!$C$2:$C$34,MATCH(INDEX(souhrn!$C$2:$C$1899,MATCH(CONCATENATE("13#",$B58),souhrn!$E$2:$E$1899,0),1),body!$A$2:$A$34,0),1),"")</f>
        <v>36</v>
      </c>
      <c r="V58">
        <f>IFERROR(INDEX(body!$C$2:$C$34,MATCH(INDEX(souhrn!$C$2:$C$1899,MATCH(CONCATENATE("14#",$B58),souhrn!$E$2:$E$1899,0),1),body!$A$2:$A$34,0),1),"")</f>
        <v>34</v>
      </c>
      <c r="W58" t="str">
        <f>IFERROR(INDEX(body!$E$2:$E$34,MATCH(INDEX(souhrn!$C$2:$C$1899,MATCH(CONCATENATE("15#",$B58),souhrn!$E$2:$E$1899,0),1),body!$A$2:$A$34,0),1),"")</f>
        <v/>
      </c>
      <c r="X58" t="str">
        <f>IFERROR(INDEX(body!$E$2:$E$34,MATCH(INDEX(souhrn!$C$2:$C$1899,MATCH(CONCATENATE("16#",$B58),souhrn!$E$2:$E$1899,0),1),body!$A$2:$A$34,0),1),"")</f>
        <v/>
      </c>
      <c r="Y58" t="str">
        <f>IFERROR(INDEX(body!$E$2:$E$34,MATCH(INDEX(souhrn!$C$2:$C$1899,MATCH(CONCATENATE("17#",$B58),souhrn!$E$2:$E$1899,0),1),body!$A$2:$A$34,0),1),"")</f>
        <v/>
      </c>
      <c r="Z58" t="str">
        <f>IFERROR(INDEX(body!$E$2:$E$34,MATCH(INDEX(souhrn!$C$2:$C$1899,MATCH(CONCATENATE("18#",$B58),souhrn!$E$2:$E$1899,0),1),body!$A$2:$A$34,0),1),"")</f>
        <v/>
      </c>
      <c r="AA58">
        <f>INDEX(zavody!B:B,MATCH(B58,zavody!A:A,0))</f>
        <v>8</v>
      </c>
      <c r="AB58">
        <f t="shared" si="0"/>
        <v>228</v>
      </c>
      <c r="AC58">
        <f t="shared" si="1"/>
        <v>228</v>
      </c>
      <c r="AD58">
        <v>54</v>
      </c>
      <c r="AE58">
        <f t="shared" si="3"/>
        <v>228</v>
      </c>
      <c r="AF58">
        <v>177</v>
      </c>
    </row>
    <row r="59" spans="1:32" x14ac:dyDescent="0.45">
      <c r="A59">
        <v>6234</v>
      </c>
      <c r="B59" t="s">
        <v>225</v>
      </c>
      <c r="C59" t="str">
        <f>IFERROR(INDEX(body!$B$2:$B$34,MATCH(INDEX(souhrn!$C$2:$C$1899,MATCH(CONCATENATE("1#",$B59),souhrn!$E$2:$E$1899,0),1),body!$A$2:$A$34,0),1),"")</f>
        <v/>
      </c>
      <c r="D59" t="str">
        <f>IFERROR(INDEX(body!$B$2:$B$34,MATCH(INDEX(souhrn!$C$2:$C$1899,MATCH(CONCATENATE("2#",$B59),souhrn!$E$2:$E$1899,0),1),body!$A$2:$A$34,0),1),"")</f>
        <v/>
      </c>
      <c r="E59" t="str">
        <f>IFERROR(INDEX(body!$B$2:$B$34,MATCH(INDEX(souhrn!$C$2:$C$1899,MATCH(CONCATENATE("3#",$B59),souhrn!$E$2:$E$1899,0),1),body!$A$2:$A$34,0),1),"")</f>
        <v/>
      </c>
      <c r="F59" t="str">
        <f>IFERROR(INDEX(body!$B$2:$B$34,MATCH(INDEX(souhrn!$C$2:$C$1899,MATCH(CONCATENATE("4#",$B59),souhrn!$E$2:$E$1899,0),1),body!$A$2:$A$34,0),1),"")</f>
        <v/>
      </c>
      <c r="G59" t="str">
        <f>IFERROR(INDEX(body!$B$2:$B$34,MATCH(INDEX(souhrn!$C$2:$C$1899,MATCH(CONCATENATE("5#",$B59),souhrn!$E$2:$E$1899,0),1),body!$A$2:$A$34,0),1),"")</f>
        <v/>
      </c>
      <c r="H59" t="str">
        <f>IFERROR(INDEX(body!$B$2:$B$34,MATCH(INDEX(souhrn!$C$2:$C$1899,MATCH(CONCATENATE("6#",$B59),souhrn!$E$2:$E$1899,0),1),body!$A$2:$A$34,0),1),"")</f>
        <v/>
      </c>
      <c r="I59" t="str">
        <f>IFERROR(INDEX(body!$B$2:$B$34,MATCH(INDEX(souhrn!$C$2:$C$1899,MATCH(CONCATENATE("7#",$B59),souhrn!$E$2:$E$1899,0),1),body!$A$2:$A$34,0),1),"")</f>
        <v/>
      </c>
      <c r="J59" t="str">
        <f>IFERROR(INDEX(body!$B$2:$B$34,MATCH(INDEX(souhrn!$C$2:$C$1899,MATCH(CONCATENATE("8#",$B59),souhrn!$E$2:$E$1899,0),1),body!$A$2:$A$34,0),1),"")</f>
        <v/>
      </c>
      <c r="K59">
        <f>IFERROR(INDEX(body!$F$2:$F$34,MATCH(INDEX(souhrn!$C$2:$C$1899,MATCH(CONCATENATE("19#",$B59),souhrn!$E$2:$E$1899,0),1),body!$A$2:$A$34,0),1),"")</f>
        <v>30</v>
      </c>
      <c r="L59">
        <f>IFERROR(INDEX(body!$F$2:$F$34,MATCH(INDEX(souhrn!$C$2:$C$1899,MATCH(CONCATENATE("20#",$B59),souhrn!$E$2:$E$1899,0),1),body!$A$2:$A$34,0),1),"")</f>
        <v>24</v>
      </c>
      <c r="M59">
        <f>IFERROR(INDEX(body!$F$2:$F$34,MATCH(INDEX(souhrn!$C$2:$C$1899,MATCH(CONCATENATE("21#",$B59),souhrn!$E$2:$E$1899,0),1),body!$A$2:$A$34,0),1),"")</f>
        <v>32</v>
      </c>
      <c r="N59">
        <f>IFERROR(INDEX(body!$F$2:$F$34,MATCH(INDEX(souhrn!$C$2:$C$1899,MATCH(CONCATENATE("22#",$B59),souhrn!$E$2:$E$1899,0),1),body!$A$2:$A$34,0),1),"")</f>
        <v>30</v>
      </c>
      <c r="O59">
        <f>IFERROR(INDEX(body!$F$2:$F$34,MATCH(INDEX(souhrn!$C$2:$C$1899,MATCH(CONCATENATE("23#",$B59),souhrn!$E$2:$E$1899,0),1),body!$A$2:$A$34,0),1),"")</f>
        <v>8</v>
      </c>
      <c r="P59">
        <f>IFERROR(INDEX(body!$F$2:$F$34,MATCH(INDEX(souhrn!$C$2:$C$1899,MATCH(CONCATENATE("24#",$B59),souhrn!$E$2:$E$1899,0),1),body!$A$2:$A$34,0),1),"")</f>
        <v>8</v>
      </c>
      <c r="Q59">
        <f>IFERROR(INDEX(body!$D$2:$D$34,MATCH(INDEX(souhrn!$C$2:$C$1899,MATCH(CONCATENATE("9#",$B59),souhrn!$E$2:$E$1899,0),1),body!$A$2:$A$34,0),1),"")</f>
        <v>14</v>
      </c>
      <c r="R59">
        <f>IFERROR(INDEX(body!$D$2:$D$34,MATCH(INDEX(souhrn!$C$2:$C$1899,MATCH(CONCATENATE("10#",$B59),souhrn!$E$2:$E$1899,0),1),body!$A$2:$A$34,0),1),"")</f>
        <v>28</v>
      </c>
      <c r="S59">
        <f>IFERROR(INDEX(body!$C$2:$C$34,MATCH(INDEX(souhrn!$C$2:$C$1899,MATCH(CONCATENATE("11#",$B59),souhrn!$E$2:$E$1899,0),1),body!$A$2:$A$34,0),1),"")</f>
        <v>24</v>
      </c>
      <c r="T59">
        <f>IFERROR(INDEX(body!$C$2:$C$34,MATCH(INDEX(souhrn!$C$2:$C$1899,MATCH(CONCATENATE("12#",$B59),souhrn!$E$2:$E$1899,0),1),body!$A$2:$A$34,0),1),"")</f>
        <v>12</v>
      </c>
      <c r="U59">
        <f>IFERROR(INDEX(body!$C$2:$C$34,MATCH(INDEX(souhrn!$C$2:$C$1899,MATCH(CONCATENATE("13#",$B59),souhrn!$E$2:$E$1899,0),1),body!$A$2:$A$34,0),1),"")</f>
        <v>10</v>
      </c>
      <c r="V59">
        <f>IFERROR(INDEX(body!$C$2:$C$34,MATCH(INDEX(souhrn!$C$2:$C$1899,MATCH(CONCATENATE("14#",$B59),souhrn!$E$2:$E$1899,0),1),body!$A$2:$A$34,0),1),"")</f>
        <v>14</v>
      </c>
      <c r="W59" t="str">
        <f>IFERROR(INDEX(body!$E$2:$E$34,MATCH(INDEX(souhrn!$C$2:$C$1899,MATCH(CONCATENATE("15#",$B59),souhrn!$E$2:$E$1899,0),1),body!$A$2:$A$34,0),1),"")</f>
        <v/>
      </c>
      <c r="X59" t="str">
        <f>IFERROR(INDEX(body!$E$2:$E$34,MATCH(INDEX(souhrn!$C$2:$C$1899,MATCH(CONCATENATE("16#",$B59),souhrn!$E$2:$E$1899,0),1),body!$A$2:$A$34,0),1),"")</f>
        <v/>
      </c>
      <c r="Y59">
        <f>IFERROR(INDEX(body!$E$2:$E$34,MATCH(INDEX(souhrn!$C$2:$C$1899,MATCH(CONCATENATE("17#",$B59),souhrn!$E$2:$E$1899,0),1),body!$A$2:$A$34,0),1),"")</f>
        <v>14</v>
      </c>
      <c r="Z59">
        <f>IFERROR(INDEX(body!$E$2:$E$34,MATCH(INDEX(souhrn!$C$2:$C$1899,MATCH(CONCATENATE("18#",$B59),souhrn!$E$2:$E$1899,0),1),body!$A$2:$A$34,0),1),"")</f>
        <v>18</v>
      </c>
      <c r="AA59">
        <f>INDEX(zavody!B:B,MATCH(B59,zavody!A:A,0))</f>
        <v>14</v>
      </c>
      <c r="AB59">
        <f t="shared" si="0"/>
        <v>266</v>
      </c>
      <c r="AC59">
        <f t="shared" si="1"/>
        <v>228</v>
      </c>
      <c r="AD59">
        <v>55</v>
      </c>
      <c r="AE59">
        <f t="shared" si="3"/>
        <v>234</v>
      </c>
      <c r="AF59">
        <v>246</v>
      </c>
    </row>
    <row r="60" spans="1:32" x14ac:dyDescent="0.45">
      <c r="A60">
        <v>2327</v>
      </c>
      <c r="B60" t="s">
        <v>28</v>
      </c>
      <c r="C60" t="str">
        <f>IFERROR(INDEX(body!$B$2:$B$34,MATCH(INDEX(souhrn!$C$2:$C$1899,MATCH(CONCATENATE("1#",$B60),souhrn!$E$2:$E$1899,0),1),body!$A$2:$A$34,0),1),"")</f>
        <v/>
      </c>
      <c r="D60" t="str">
        <f>IFERROR(INDEX(body!$B$2:$B$34,MATCH(INDEX(souhrn!$C$2:$C$1899,MATCH(CONCATENATE("2#",$B60),souhrn!$E$2:$E$1899,0),1),body!$A$2:$A$34,0),1),"")</f>
        <v/>
      </c>
      <c r="E60" t="str">
        <f>IFERROR(INDEX(body!$B$2:$B$34,MATCH(INDEX(souhrn!$C$2:$C$1899,MATCH(CONCATENATE("3#",$B60),souhrn!$E$2:$E$1899,0),1),body!$A$2:$A$34,0),1),"")</f>
        <v/>
      </c>
      <c r="F60" t="str">
        <f>IFERROR(INDEX(body!$B$2:$B$34,MATCH(INDEX(souhrn!$C$2:$C$1899,MATCH(CONCATENATE("4#",$B60),souhrn!$E$2:$E$1899,0),1),body!$A$2:$A$34,0),1),"")</f>
        <v/>
      </c>
      <c r="G60" t="str">
        <f>IFERROR(INDEX(body!$B$2:$B$34,MATCH(INDEX(souhrn!$C$2:$C$1899,MATCH(CONCATENATE("5#",$B60),souhrn!$E$2:$E$1899,0),1),body!$A$2:$A$34,0),1),"")</f>
        <v/>
      </c>
      <c r="H60" t="str">
        <f>IFERROR(INDEX(body!$B$2:$B$34,MATCH(INDEX(souhrn!$C$2:$C$1899,MATCH(CONCATENATE("6#",$B60),souhrn!$E$2:$E$1899,0),1),body!$A$2:$A$34,0),1),"")</f>
        <v/>
      </c>
      <c r="I60" t="str">
        <f>IFERROR(INDEX(body!$B$2:$B$34,MATCH(INDEX(souhrn!$C$2:$C$1899,MATCH(CONCATENATE("7#",$B60),souhrn!$E$2:$E$1899,0),1),body!$A$2:$A$34,0),1),"")</f>
        <v/>
      </c>
      <c r="J60" t="str">
        <f>IFERROR(INDEX(body!$B$2:$B$34,MATCH(INDEX(souhrn!$C$2:$C$1899,MATCH(CONCATENATE("8#",$B60),souhrn!$E$2:$E$1899,0),1),body!$A$2:$A$34,0),1),"")</f>
        <v/>
      </c>
      <c r="K60" t="str">
        <f>IFERROR(INDEX(body!$F$2:$F$34,MATCH(INDEX(souhrn!$C$2:$C$1899,MATCH(CONCATENATE("19#",$B60),souhrn!$E$2:$E$1899,0),1),body!$A$2:$A$34,0),1),"")</f>
        <v/>
      </c>
      <c r="L60" t="str">
        <f>IFERROR(INDEX(body!$F$2:$F$34,MATCH(INDEX(souhrn!$C$2:$C$1899,MATCH(CONCATENATE("20#",$B60),souhrn!$E$2:$E$1899,0),1),body!$A$2:$A$34,0),1),"")</f>
        <v/>
      </c>
      <c r="M60">
        <f>IFERROR(INDEX(body!$F$2:$F$34,MATCH(INDEX(souhrn!$C$2:$C$1899,MATCH(CONCATENATE("21#",$B60),souhrn!$E$2:$E$1899,0),1),body!$A$2:$A$34,0),1),"")</f>
        <v>34</v>
      </c>
      <c r="N60">
        <f>IFERROR(INDEX(body!$F$2:$F$34,MATCH(INDEX(souhrn!$C$2:$C$1899,MATCH(CONCATENATE("22#",$B60),souhrn!$E$2:$E$1899,0),1),body!$A$2:$A$34,0),1),"")</f>
        <v>10</v>
      </c>
      <c r="O60">
        <f>IFERROR(INDEX(body!$F$2:$F$34,MATCH(INDEX(souhrn!$C$2:$C$1899,MATCH(CONCATENATE("23#",$B60),souhrn!$E$2:$E$1899,0),1),body!$A$2:$A$34,0),1),"")</f>
        <v>21</v>
      </c>
      <c r="P60">
        <f>IFERROR(INDEX(body!$F$2:$F$34,MATCH(INDEX(souhrn!$C$2:$C$1899,MATCH(CONCATENATE("24#",$B60),souhrn!$E$2:$E$1899,0),1),body!$A$2:$A$34,0),1),"")</f>
        <v>10</v>
      </c>
      <c r="Q60">
        <f>IFERROR(INDEX(body!$D$2:$D$34,MATCH(INDEX(souhrn!$C$2:$C$1899,MATCH(CONCATENATE("9#",$B60),souhrn!$E$2:$E$1899,0),1),body!$A$2:$A$34,0),1),"")</f>
        <v>24</v>
      </c>
      <c r="R60">
        <f>IFERROR(INDEX(body!$D$2:$D$34,MATCH(INDEX(souhrn!$C$2:$C$1899,MATCH(CONCATENATE("10#",$B60),souhrn!$E$2:$E$1899,0),1),body!$A$2:$A$34,0),1),"")</f>
        <v>34</v>
      </c>
      <c r="S60">
        <f>IFERROR(INDEX(body!$C$2:$C$34,MATCH(INDEX(souhrn!$C$2:$C$1899,MATCH(CONCATENATE("11#",$B60),souhrn!$E$2:$E$1899,0),1),body!$A$2:$A$34,0),1),"")</f>
        <v>28</v>
      </c>
      <c r="T60">
        <f>IFERROR(INDEX(body!$C$2:$C$34,MATCH(INDEX(souhrn!$C$2:$C$1899,MATCH(CONCATENATE("12#",$B60),souhrn!$E$2:$E$1899,0),1),body!$A$2:$A$34,0),1),"")</f>
        <v>12</v>
      </c>
      <c r="U60">
        <f>IFERROR(INDEX(body!$C$2:$C$34,MATCH(INDEX(souhrn!$C$2:$C$1899,MATCH(CONCATENATE("13#",$B60),souhrn!$E$2:$E$1899,0),1),body!$A$2:$A$34,0),1),"")</f>
        <v>22</v>
      </c>
      <c r="V60">
        <f>IFERROR(INDEX(body!$C$2:$C$34,MATCH(INDEX(souhrn!$C$2:$C$1899,MATCH(CONCATENATE("14#",$B60),souhrn!$E$2:$E$1899,0),1),body!$A$2:$A$34,0),1),"")</f>
        <v>28</v>
      </c>
      <c r="W60" t="str">
        <f>IFERROR(INDEX(body!$E$2:$E$34,MATCH(INDEX(souhrn!$C$2:$C$1899,MATCH(CONCATENATE("15#",$B60),souhrn!$E$2:$E$1899,0),1),body!$A$2:$A$34,0),1),"")</f>
        <v/>
      </c>
      <c r="X60" t="str">
        <f>IFERROR(INDEX(body!$E$2:$E$34,MATCH(INDEX(souhrn!$C$2:$C$1899,MATCH(CONCATENATE("16#",$B60),souhrn!$E$2:$E$1899,0),1),body!$A$2:$A$34,0),1),"")</f>
        <v/>
      </c>
      <c r="Y60" t="str">
        <f>IFERROR(INDEX(body!$E$2:$E$34,MATCH(INDEX(souhrn!$C$2:$C$1899,MATCH(CONCATENATE("17#",$B60),souhrn!$E$2:$E$1899,0),1),body!$A$2:$A$34,0),1),"")</f>
        <v/>
      </c>
      <c r="Z60" t="str">
        <f>IFERROR(INDEX(body!$E$2:$E$34,MATCH(INDEX(souhrn!$C$2:$C$1899,MATCH(CONCATENATE("18#",$B60),souhrn!$E$2:$E$1899,0),1),body!$A$2:$A$34,0),1),"")</f>
        <v/>
      </c>
      <c r="AA60">
        <f>INDEX(zavody!B:B,MATCH(B60,zavody!A:A,0))</f>
        <v>10</v>
      </c>
      <c r="AB60">
        <f t="shared" si="0"/>
        <v>223</v>
      </c>
      <c r="AC60">
        <f t="shared" si="1"/>
        <v>223</v>
      </c>
      <c r="AD60">
        <v>56</v>
      </c>
      <c r="AE60">
        <f t="shared" si="3"/>
        <v>223</v>
      </c>
      <c r="AF60">
        <v>45</v>
      </c>
    </row>
    <row r="61" spans="1:32" x14ac:dyDescent="0.45">
      <c r="A61">
        <v>1106</v>
      </c>
      <c r="B61" t="s">
        <v>139</v>
      </c>
      <c r="C61" t="str">
        <f>IFERROR(INDEX(body!$B$2:$B$34,MATCH(INDEX(souhrn!$C$2:$C$1899,MATCH(CONCATENATE("1#",$B61),souhrn!$E$2:$E$1899,0),1),body!$A$2:$A$34,0),1),"")</f>
        <v/>
      </c>
      <c r="D61" t="str">
        <f>IFERROR(INDEX(body!$B$2:$B$34,MATCH(INDEX(souhrn!$C$2:$C$1899,MATCH(CONCATENATE("2#",$B61),souhrn!$E$2:$E$1899,0),1),body!$A$2:$A$34,0),1),"")</f>
        <v/>
      </c>
      <c r="E61" t="str">
        <f>IFERROR(INDEX(body!$B$2:$B$34,MATCH(INDEX(souhrn!$C$2:$C$1899,MATCH(CONCATENATE("3#",$B61),souhrn!$E$2:$E$1899,0),1),body!$A$2:$A$34,0),1),"")</f>
        <v/>
      </c>
      <c r="F61" t="str">
        <f>IFERROR(INDEX(body!$B$2:$B$34,MATCH(INDEX(souhrn!$C$2:$C$1899,MATCH(CONCATENATE("4#",$B61),souhrn!$E$2:$E$1899,0),1),body!$A$2:$A$34,0),1),"")</f>
        <v/>
      </c>
      <c r="G61" t="str">
        <f>IFERROR(INDEX(body!$B$2:$B$34,MATCH(INDEX(souhrn!$C$2:$C$1899,MATCH(CONCATENATE("5#",$B61),souhrn!$E$2:$E$1899,0),1),body!$A$2:$A$34,0),1),"")</f>
        <v/>
      </c>
      <c r="H61" t="str">
        <f>IFERROR(INDEX(body!$B$2:$B$34,MATCH(INDEX(souhrn!$C$2:$C$1899,MATCH(CONCATENATE("6#",$B61),souhrn!$E$2:$E$1899,0),1),body!$A$2:$A$34,0),1),"")</f>
        <v/>
      </c>
      <c r="I61" t="str">
        <f>IFERROR(INDEX(body!$B$2:$B$34,MATCH(INDEX(souhrn!$C$2:$C$1899,MATCH(CONCATENATE("7#",$B61),souhrn!$E$2:$E$1899,0),1),body!$A$2:$A$34,0),1),"")</f>
        <v/>
      </c>
      <c r="J61" t="str">
        <f>IFERROR(INDEX(body!$B$2:$B$34,MATCH(INDEX(souhrn!$C$2:$C$1899,MATCH(CONCATENATE("8#",$B61),souhrn!$E$2:$E$1899,0),1),body!$A$2:$A$34,0),1),"")</f>
        <v/>
      </c>
      <c r="K61">
        <f>IFERROR(INDEX(body!$F$2:$F$34,MATCH(INDEX(souhrn!$C$2:$C$1899,MATCH(CONCATENATE("19#",$B61),souhrn!$E$2:$E$1899,0),1),body!$A$2:$A$34,0),1),"")</f>
        <v>32</v>
      </c>
      <c r="L61">
        <f>IFERROR(INDEX(body!$F$2:$F$34,MATCH(INDEX(souhrn!$C$2:$C$1899,MATCH(CONCATENATE("20#",$B61),souhrn!$E$2:$E$1899,0),1),body!$A$2:$A$34,0),1),"")</f>
        <v>26</v>
      </c>
      <c r="M61">
        <f>IFERROR(INDEX(body!$F$2:$F$34,MATCH(INDEX(souhrn!$C$2:$C$1899,MATCH(CONCATENATE("21#",$B61),souhrn!$E$2:$E$1899,0),1),body!$A$2:$A$34,0),1),"")</f>
        <v>28</v>
      </c>
      <c r="N61">
        <f>IFERROR(INDEX(body!$F$2:$F$34,MATCH(INDEX(souhrn!$C$2:$C$1899,MATCH(CONCATENATE("22#",$B61),souhrn!$E$2:$E$1899,0),1),body!$A$2:$A$34,0),1),"")</f>
        <v>26</v>
      </c>
      <c r="O61">
        <f>IFERROR(INDEX(body!$F$2:$F$34,MATCH(INDEX(souhrn!$C$2:$C$1899,MATCH(CONCATENATE("23#",$B61),souhrn!$E$2:$E$1899,0),1),body!$A$2:$A$34,0),1),"")</f>
        <v>21</v>
      </c>
      <c r="P61">
        <f>IFERROR(INDEX(body!$F$2:$F$34,MATCH(INDEX(souhrn!$C$2:$C$1899,MATCH(CONCATENATE("24#",$B61),souhrn!$E$2:$E$1899,0),1),body!$A$2:$A$34,0),1),"")</f>
        <v>30</v>
      </c>
      <c r="Q61">
        <f>IFERROR(INDEX(body!$D$2:$D$34,MATCH(INDEX(souhrn!$C$2:$C$1899,MATCH(CONCATENATE("9#",$B61),souhrn!$E$2:$E$1899,0),1),body!$A$2:$A$34,0),1),"")</f>
        <v>36</v>
      </c>
      <c r="R61">
        <f>IFERROR(INDEX(body!$D$2:$D$34,MATCH(INDEX(souhrn!$C$2:$C$1899,MATCH(CONCATENATE("10#",$B61),souhrn!$E$2:$E$1899,0),1),body!$A$2:$A$34,0),1),"")</f>
        <v>23</v>
      </c>
      <c r="S61" t="str">
        <f>IFERROR(INDEX(body!$C$2:$C$34,MATCH(INDEX(souhrn!$C$2:$C$1899,MATCH(CONCATENATE("11#",$B61),souhrn!$E$2:$E$1899,0),1),body!$A$2:$A$34,0),1),"")</f>
        <v/>
      </c>
      <c r="T61" t="str">
        <f>IFERROR(INDEX(body!$C$2:$C$34,MATCH(INDEX(souhrn!$C$2:$C$1899,MATCH(CONCATENATE("12#",$B61),souhrn!$E$2:$E$1899,0),1),body!$A$2:$A$34,0),1),"")</f>
        <v/>
      </c>
      <c r="U61" t="str">
        <f>IFERROR(INDEX(body!$C$2:$C$34,MATCH(INDEX(souhrn!$C$2:$C$1899,MATCH(CONCATENATE("13#",$B61),souhrn!$E$2:$E$1899,0),1),body!$A$2:$A$34,0),1),"")</f>
        <v/>
      </c>
      <c r="V61" t="str">
        <f>IFERROR(INDEX(body!$C$2:$C$34,MATCH(INDEX(souhrn!$C$2:$C$1899,MATCH(CONCATENATE("14#",$B61),souhrn!$E$2:$E$1899,0),1),body!$A$2:$A$34,0),1),"")</f>
        <v/>
      </c>
      <c r="W61" t="str">
        <f>IFERROR(INDEX(body!$E$2:$E$34,MATCH(INDEX(souhrn!$C$2:$C$1899,MATCH(CONCATENATE("15#",$B61),souhrn!$E$2:$E$1899,0),1),body!$A$2:$A$34,0),1),"")</f>
        <v/>
      </c>
      <c r="X61" t="str">
        <f>IFERROR(INDEX(body!$E$2:$E$34,MATCH(INDEX(souhrn!$C$2:$C$1899,MATCH(CONCATENATE("16#",$B61),souhrn!$E$2:$E$1899,0),1),body!$A$2:$A$34,0),1),"")</f>
        <v/>
      </c>
      <c r="Y61" t="str">
        <f>IFERROR(INDEX(body!$E$2:$E$34,MATCH(INDEX(souhrn!$C$2:$C$1899,MATCH(CONCATENATE("17#",$B61),souhrn!$E$2:$E$1899,0),1),body!$A$2:$A$34,0),1),"")</f>
        <v/>
      </c>
      <c r="Z61" t="str">
        <f>IFERROR(INDEX(body!$E$2:$E$34,MATCH(INDEX(souhrn!$C$2:$C$1899,MATCH(CONCATENATE("18#",$B61),souhrn!$E$2:$E$1899,0),1),body!$A$2:$A$34,0),1),"")</f>
        <v/>
      </c>
      <c r="AA61">
        <f>INDEX(zavody!B:B,MATCH(B61,zavody!A:A,0))</f>
        <v>8</v>
      </c>
      <c r="AB61">
        <f t="shared" si="0"/>
        <v>222</v>
      </c>
      <c r="AC61">
        <f t="shared" si="1"/>
        <v>222</v>
      </c>
      <c r="AD61">
        <v>57</v>
      </c>
      <c r="AE61">
        <f t="shared" si="3"/>
        <v>222</v>
      </c>
      <c r="AF61">
        <v>13</v>
      </c>
    </row>
    <row r="62" spans="1:32" x14ac:dyDescent="0.45">
      <c r="A62">
        <v>4161</v>
      </c>
      <c r="B62" t="s">
        <v>150</v>
      </c>
      <c r="C62" t="str">
        <f>IFERROR(INDEX(body!$B$2:$B$34,MATCH(INDEX(souhrn!$C$2:$C$1899,MATCH(CONCATENATE("1#",$B62),souhrn!$E$2:$E$1899,0),1),body!$A$2:$A$34,0),1),"")</f>
        <v/>
      </c>
      <c r="D62" t="str">
        <f>IFERROR(INDEX(body!$B$2:$B$34,MATCH(INDEX(souhrn!$C$2:$C$1899,MATCH(CONCATENATE("2#",$B62),souhrn!$E$2:$E$1899,0),1),body!$A$2:$A$34,0),1),"")</f>
        <v/>
      </c>
      <c r="E62" t="str">
        <f>IFERROR(INDEX(body!$B$2:$B$34,MATCH(INDEX(souhrn!$C$2:$C$1899,MATCH(CONCATENATE("3#",$B62),souhrn!$E$2:$E$1899,0),1),body!$A$2:$A$34,0),1),"")</f>
        <v/>
      </c>
      <c r="F62" t="str">
        <f>IFERROR(INDEX(body!$B$2:$B$34,MATCH(INDEX(souhrn!$C$2:$C$1899,MATCH(CONCATENATE("4#",$B62),souhrn!$E$2:$E$1899,0),1),body!$A$2:$A$34,0),1),"")</f>
        <v/>
      </c>
      <c r="G62" t="str">
        <f>IFERROR(INDEX(body!$B$2:$B$34,MATCH(INDEX(souhrn!$C$2:$C$1899,MATCH(CONCATENATE("5#",$B62),souhrn!$E$2:$E$1899,0),1),body!$A$2:$A$34,0),1),"")</f>
        <v/>
      </c>
      <c r="H62" t="str">
        <f>IFERROR(INDEX(body!$B$2:$B$34,MATCH(INDEX(souhrn!$C$2:$C$1899,MATCH(CONCATENATE("6#",$B62),souhrn!$E$2:$E$1899,0),1),body!$A$2:$A$34,0),1),"")</f>
        <v/>
      </c>
      <c r="I62" t="str">
        <f>IFERROR(INDEX(body!$B$2:$B$34,MATCH(INDEX(souhrn!$C$2:$C$1899,MATCH(CONCATENATE("7#",$B62),souhrn!$E$2:$E$1899,0),1),body!$A$2:$A$34,0),1),"")</f>
        <v/>
      </c>
      <c r="J62" t="str">
        <f>IFERROR(INDEX(body!$B$2:$B$34,MATCH(INDEX(souhrn!$C$2:$C$1899,MATCH(CONCATENATE("8#",$B62),souhrn!$E$2:$E$1899,0),1),body!$A$2:$A$34,0),1),"")</f>
        <v/>
      </c>
      <c r="K62">
        <f>IFERROR(INDEX(body!$F$2:$F$34,MATCH(INDEX(souhrn!$C$2:$C$1899,MATCH(CONCATENATE("19#",$B62),souhrn!$E$2:$E$1899,0),1),body!$A$2:$A$34,0),1),"")</f>
        <v>24</v>
      </c>
      <c r="L62">
        <f>IFERROR(INDEX(body!$F$2:$F$34,MATCH(INDEX(souhrn!$C$2:$C$1899,MATCH(CONCATENATE("20#",$B62),souhrn!$E$2:$E$1899,0),1),body!$A$2:$A$34,0),1),"")</f>
        <v>26</v>
      </c>
      <c r="M62">
        <f>IFERROR(INDEX(body!$F$2:$F$34,MATCH(INDEX(souhrn!$C$2:$C$1899,MATCH(CONCATENATE("21#",$B62),souhrn!$E$2:$E$1899,0),1),body!$A$2:$A$34,0),1),"")</f>
        <v>28</v>
      </c>
      <c r="N62">
        <f>IFERROR(INDEX(body!$F$2:$F$34,MATCH(INDEX(souhrn!$C$2:$C$1899,MATCH(CONCATENATE("22#",$B62),souhrn!$E$2:$E$1899,0),1),body!$A$2:$A$34,0),1),"")</f>
        <v>28</v>
      </c>
      <c r="O62">
        <f>IFERROR(INDEX(body!$F$2:$F$34,MATCH(INDEX(souhrn!$C$2:$C$1899,MATCH(CONCATENATE("23#",$B62),souhrn!$E$2:$E$1899,0),1),body!$A$2:$A$34,0),1),"")</f>
        <v>32</v>
      </c>
      <c r="P62">
        <f>IFERROR(INDEX(body!$F$2:$F$34,MATCH(INDEX(souhrn!$C$2:$C$1899,MATCH(CONCATENATE("24#",$B62),souhrn!$E$2:$E$1899,0),1),body!$A$2:$A$34,0),1),"")</f>
        <v>32</v>
      </c>
      <c r="Q62" t="str">
        <f>IFERROR(INDEX(body!$D$2:$D$34,MATCH(INDEX(souhrn!$C$2:$C$1899,MATCH(CONCATENATE("9#",$B62),souhrn!$E$2:$E$1899,0),1),body!$A$2:$A$34,0),1),"")</f>
        <v/>
      </c>
      <c r="R62" t="str">
        <f>IFERROR(INDEX(body!$D$2:$D$34,MATCH(INDEX(souhrn!$C$2:$C$1899,MATCH(CONCATENATE("10#",$B62),souhrn!$E$2:$E$1899,0),1),body!$A$2:$A$34,0),1),"")</f>
        <v/>
      </c>
      <c r="S62" t="str">
        <f>IFERROR(INDEX(body!$C$2:$C$34,MATCH(INDEX(souhrn!$C$2:$C$1899,MATCH(CONCATENATE("11#",$B62),souhrn!$E$2:$E$1899,0),1),body!$A$2:$A$34,0),1),"")</f>
        <v/>
      </c>
      <c r="T62" t="str">
        <f>IFERROR(INDEX(body!$C$2:$C$34,MATCH(INDEX(souhrn!$C$2:$C$1899,MATCH(CONCATENATE("12#",$B62),souhrn!$E$2:$E$1899,0),1),body!$A$2:$A$34,0),1),"")</f>
        <v/>
      </c>
      <c r="U62">
        <f>IFERROR(INDEX(body!$C$2:$C$34,MATCH(INDEX(souhrn!$C$2:$C$1899,MATCH(CONCATENATE("13#",$B62),souhrn!$E$2:$E$1899,0),1),body!$A$2:$A$34,0),1),"")</f>
        <v>22</v>
      </c>
      <c r="V62">
        <f>IFERROR(INDEX(body!$C$2:$C$34,MATCH(INDEX(souhrn!$C$2:$C$1899,MATCH(CONCATENATE("14#",$B62),souhrn!$E$2:$E$1899,0),1),body!$A$2:$A$34,0),1),"")</f>
        <v>28</v>
      </c>
      <c r="W62" t="str">
        <f>IFERROR(INDEX(body!$E$2:$E$34,MATCH(INDEX(souhrn!$C$2:$C$1899,MATCH(CONCATENATE("15#",$B62),souhrn!$E$2:$E$1899,0),1),body!$A$2:$A$34,0),1),"")</f>
        <v/>
      </c>
      <c r="X62" t="str">
        <f>IFERROR(INDEX(body!$E$2:$E$34,MATCH(INDEX(souhrn!$C$2:$C$1899,MATCH(CONCATENATE("16#",$B62),souhrn!$E$2:$E$1899,0),1),body!$A$2:$A$34,0),1),"")</f>
        <v/>
      </c>
      <c r="Y62" t="str">
        <f>IFERROR(INDEX(body!$E$2:$E$34,MATCH(INDEX(souhrn!$C$2:$C$1899,MATCH(CONCATENATE("17#",$B62),souhrn!$E$2:$E$1899,0),1),body!$A$2:$A$34,0),1),"")</f>
        <v/>
      </c>
      <c r="Z62" t="str">
        <f>IFERROR(INDEX(body!$E$2:$E$34,MATCH(INDEX(souhrn!$C$2:$C$1899,MATCH(CONCATENATE("18#",$B62),souhrn!$E$2:$E$1899,0),1),body!$A$2:$A$34,0),1),"")</f>
        <v/>
      </c>
      <c r="AA62">
        <f>INDEX(zavody!B:B,MATCH(B62,zavody!A:A,0))</f>
        <v>8</v>
      </c>
      <c r="AB62">
        <f t="shared" si="0"/>
        <v>220</v>
      </c>
      <c r="AC62">
        <f t="shared" si="1"/>
        <v>220</v>
      </c>
      <c r="AD62">
        <v>58</v>
      </c>
      <c r="AE62">
        <f t="shared" si="3"/>
        <v>220</v>
      </c>
      <c r="AF62">
        <v>119</v>
      </c>
    </row>
    <row r="63" spans="1:32" x14ac:dyDescent="0.45">
      <c r="A63">
        <v>3333</v>
      </c>
      <c r="B63" t="s">
        <v>40</v>
      </c>
      <c r="C63">
        <f>IFERROR(INDEX(body!$B$2:$B$34,MATCH(INDEX(souhrn!$C$2:$C$1899,MATCH(CONCATENATE("1#",$B63),souhrn!$E$2:$E$1899,0),1),body!$A$2:$A$34,0),1),"")</f>
        <v>16</v>
      </c>
      <c r="D63">
        <f>IFERROR(INDEX(body!$B$2:$B$34,MATCH(INDEX(souhrn!$C$2:$C$1899,MATCH(CONCATENATE("2#",$B63),souhrn!$E$2:$E$1899,0),1),body!$A$2:$A$34,0),1),"")</f>
        <v>26</v>
      </c>
      <c r="E63">
        <f>IFERROR(INDEX(body!$B$2:$B$34,MATCH(INDEX(souhrn!$C$2:$C$1899,MATCH(CONCATENATE("3#",$B63),souhrn!$E$2:$E$1899,0),1),body!$A$2:$A$34,0),1),"")</f>
        <v>12</v>
      </c>
      <c r="F63">
        <f>IFERROR(INDEX(body!$B$2:$B$34,MATCH(INDEX(souhrn!$C$2:$C$1899,MATCH(CONCATENATE("4#",$B63),souhrn!$E$2:$E$1899,0),1),body!$A$2:$A$34,0),1),"")</f>
        <v>16</v>
      </c>
      <c r="G63">
        <f>IFERROR(INDEX(body!$B$2:$B$34,MATCH(INDEX(souhrn!$C$2:$C$1899,MATCH(CONCATENATE("5#",$B63),souhrn!$E$2:$E$1899,0),1),body!$A$2:$A$34,0),1),"")</f>
        <v>26</v>
      </c>
      <c r="H63">
        <f>IFERROR(INDEX(body!$B$2:$B$34,MATCH(INDEX(souhrn!$C$2:$C$1899,MATCH(CONCATENATE("6#",$B63),souhrn!$E$2:$E$1899,0),1),body!$A$2:$A$34,0),1),"")</f>
        <v>20</v>
      </c>
      <c r="I63">
        <f>IFERROR(INDEX(body!$B$2:$B$34,MATCH(INDEX(souhrn!$C$2:$C$1899,MATCH(CONCATENATE("7#",$B63),souhrn!$E$2:$E$1899,0),1),body!$A$2:$A$34,0),1),"")</f>
        <v>18</v>
      </c>
      <c r="J63">
        <f>IFERROR(INDEX(body!$B$2:$B$34,MATCH(INDEX(souhrn!$C$2:$C$1899,MATCH(CONCATENATE("8#",$B63),souhrn!$E$2:$E$1899,0),1),body!$A$2:$A$34,0),1),"")</f>
        <v>14</v>
      </c>
      <c r="K63" t="str">
        <f>IFERROR(INDEX(body!$F$2:$F$34,MATCH(INDEX(souhrn!$C$2:$C$1899,MATCH(CONCATENATE("19#",$B63),souhrn!$E$2:$E$1899,0),1),body!$A$2:$A$34,0),1),"")</f>
        <v/>
      </c>
      <c r="L63" t="str">
        <f>IFERROR(INDEX(body!$F$2:$F$34,MATCH(INDEX(souhrn!$C$2:$C$1899,MATCH(CONCATENATE("20#",$B63),souhrn!$E$2:$E$1899,0),1),body!$A$2:$A$34,0),1),"")</f>
        <v/>
      </c>
      <c r="M63" t="str">
        <f>IFERROR(INDEX(body!$F$2:$F$34,MATCH(INDEX(souhrn!$C$2:$C$1899,MATCH(CONCATENATE("21#",$B63),souhrn!$E$2:$E$1899,0),1),body!$A$2:$A$34,0),1),"")</f>
        <v/>
      </c>
      <c r="N63" t="str">
        <f>IFERROR(INDEX(body!$F$2:$F$34,MATCH(INDEX(souhrn!$C$2:$C$1899,MATCH(CONCATENATE("22#",$B63),souhrn!$E$2:$E$1899,0),1),body!$A$2:$A$34,0),1),"")</f>
        <v/>
      </c>
      <c r="O63" t="str">
        <f>IFERROR(INDEX(body!$F$2:$F$34,MATCH(INDEX(souhrn!$C$2:$C$1899,MATCH(CONCATENATE("23#",$B63),souhrn!$E$2:$E$1899,0),1),body!$A$2:$A$34,0),1),"")</f>
        <v/>
      </c>
      <c r="P63" t="str">
        <f>IFERROR(INDEX(body!$F$2:$F$34,MATCH(INDEX(souhrn!$C$2:$C$1899,MATCH(CONCATENATE("24#",$B63),souhrn!$E$2:$E$1899,0),1),body!$A$2:$A$34,0),1),"")</f>
        <v/>
      </c>
      <c r="Q63">
        <f>IFERROR(INDEX(body!$D$2:$D$34,MATCH(INDEX(souhrn!$C$2:$C$1899,MATCH(CONCATENATE("9#",$B63),souhrn!$E$2:$E$1899,0),1),body!$A$2:$A$34,0),1),"")</f>
        <v>14</v>
      </c>
      <c r="R63">
        <f>IFERROR(INDEX(body!$D$2:$D$34,MATCH(INDEX(souhrn!$C$2:$C$1899,MATCH(CONCATENATE("10#",$B63),souhrn!$E$2:$E$1899,0),1),body!$A$2:$A$34,0),1),"")</f>
        <v>24</v>
      </c>
      <c r="S63">
        <f>IFERROR(INDEX(body!$C$2:$C$34,MATCH(INDEX(souhrn!$C$2:$C$1899,MATCH(CONCATENATE("11#",$B63),souhrn!$E$2:$E$1899,0),1),body!$A$2:$A$34,0),1),"")</f>
        <v>26</v>
      </c>
      <c r="T63">
        <f>IFERROR(INDEX(body!$C$2:$C$34,MATCH(INDEX(souhrn!$C$2:$C$1899,MATCH(CONCATENATE("12#",$B63),souhrn!$E$2:$E$1899,0),1),body!$A$2:$A$34,0),1),"")</f>
        <v>34</v>
      </c>
      <c r="U63" t="str">
        <f>IFERROR(INDEX(body!$C$2:$C$34,MATCH(INDEX(souhrn!$C$2:$C$1899,MATCH(CONCATENATE("13#",$B63),souhrn!$E$2:$E$1899,0),1),body!$A$2:$A$34,0),1),"")</f>
        <v/>
      </c>
      <c r="V63" t="str">
        <f>IFERROR(INDEX(body!$C$2:$C$34,MATCH(INDEX(souhrn!$C$2:$C$1899,MATCH(CONCATENATE("14#",$B63),souhrn!$E$2:$E$1899,0),1),body!$A$2:$A$34,0),1),"")</f>
        <v/>
      </c>
      <c r="W63" t="str">
        <f>IFERROR(INDEX(body!$E$2:$E$34,MATCH(INDEX(souhrn!$C$2:$C$1899,MATCH(CONCATENATE("15#",$B63),souhrn!$E$2:$E$1899,0),1),body!$A$2:$A$34,0),1),"")</f>
        <v/>
      </c>
      <c r="X63" t="str">
        <f>IFERROR(INDEX(body!$E$2:$E$34,MATCH(INDEX(souhrn!$C$2:$C$1899,MATCH(CONCATENATE("16#",$B63),souhrn!$E$2:$E$1899,0),1),body!$A$2:$A$34,0),1),"")</f>
        <v/>
      </c>
      <c r="Y63" t="str">
        <f>IFERROR(INDEX(body!$E$2:$E$34,MATCH(INDEX(souhrn!$C$2:$C$1899,MATCH(CONCATENATE("17#",$B63),souhrn!$E$2:$E$1899,0),1),body!$A$2:$A$34,0),1),"")</f>
        <v/>
      </c>
      <c r="Z63" t="str">
        <f>IFERROR(INDEX(body!$E$2:$E$34,MATCH(INDEX(souhrn!$C$2:$C$1899,MATCH(CONCATENATE("18#",$B63),souhrn!$E$2:$E$1899,0),1),body!$A$2:$A$34,0),1),"")</f>
        <v/>
      </c>
      <c r="AA63">
        <f>INDEX(zavody!B:B,MATCH(B63,zavody!A:A,0))</f>
        <v>12</v>
      </c>
      <c r="AB63">
        <f t="shared" si="0"/>
        <v>246</v>
      </c>
      <c r="AC63">
        <f t="shared" si="1"/>
        <v>220</v>
      </c>
      <c r="AD63">
        <v>59</v>
      </c>
      <c r="AE63">
        <f t="shared" si="3"/>
        <v>246</v>
      </c>
      <c r="AF63">
        <v>74</v>
      </c>
    </row>
    <row r="64" spans="1:32" x14ac:dyDescent="0.45">
      <c r="A64">
        <v>3706</v>
      </c>
      <c r="B64" t="s">
        <v>83</v>
      </c>
      <c r="C64" t="str">
        <f>IFERROR(INDEX(body!$B$2:$B$34,MATCH(INDEX(souhrn!$C$2:$C$1899,MATCH(CONCATENATE("1#",$B64),souhrn!$E$2:$E$1899,0),1),body!$A$2:$A$34,0),1),"")</f>
        <v/>
      </c>
      <c r="D64" t="str">
        <f>IFERROR(INDEX(body!$B$2:$B$34,MATCH(INDEX(souhrn!$C$2:$C$1899,MATCH(CONCATENATE("2#",$B64),souhrn!$E$2:$E$1899,0),1),body!$A$2:$A$34,0),1),"")</f>
        <v/>
      </c>
      <c r="E64" t="str">
        <f>IFERROR(INDEX(body!$B$2:$B$34,MATCH(INDEX(souhrn!$C$2:$C$1899,MATCH(CONCATENATE("3#",$B64),souhrn!$E$2:$E$1899,0),1),body!$A$2:$A$34,0),1),"")</f>
        <v/>
      </c>
      <c r="F64" t="str">
        <f>IFERROR(INDEX(body!$B$2:$B$34,MATCH(INDEX(souhrn!$C$2:$C$1899,MATCH(CONCATENATE("4#",$B64),souhrn!$E$2:$E$1899,0),1),body!$A$2:$A$34,0),1),"")</f>
        <v/>
      </c>
      <c r="G64" t="str">
        <f>IFERROR(INDEX(body!$B$2:$B$34,MATCH(INDEX(souhrn!$C$2:$C$1899,MATCH(CONCATENATE("5#",$B64),souhrn!$E$2:$E$1899,0),1),body!$A$2:$A$34,0),1),"")</f>
        <v/>
      </c>
      <c r="H64" t="str">
        <f>IFERROR(INDEX(body!$B$2:$B$34,MATCH(INDEX(souhrn!$C$2:$C$1899,MATCH(CONCATENATE("6#",$B64),souhrn!$E$2:$E$1899,0),1),body!$A$2:$A$34,0),1),"")</f>
        <v/>
      </c>
      <c r="I64" t="str">
        <f>IFERROR(INDEX(body!$B$2:$B$34,MATCH(INDEX(souhrn!$C$2:$C$1899,MATCH(CONCATENATE("7#",$B64),souhrn!$E$2:$E$1899,0),1),body!$A$2:$A$34,0),1),"")</f>
        <v/>
      </c>
      <c r="J64" t="str">
        <f>IFERROR(INDEX(body!$B$2:$B$34,MATCH(INDEX(souhrn!$C$2:$C$1899,MATCH(CONCATENATE("8#",$B64),souhrn!$E$2:$E$1899,0),1),body!$A$2:$A$34,0),1),"")</f>
        <v/>
      </c>
      <c r="K64">
        <f>IFERROR(INDEX(body!$F$2:$F$34,MATCH(INDEX(souhrn!$C$2:$C$1899,MATCH(CONCATENATE("19#",$B64),souhrn!$E$2:$E$1899,0),1),body!$A$2:$A$34,0),1),"")</f>
        <v>24</v>
      </c>
      <c r="L64">
        <f>IFERROR(INDEX(body!$F$2:$F$34,MATCH(INDEX(souhrn!$C$2:$C$1899,MATCH(CONCATENATE("20#",$B64),souhrn!$E$2:$E$1899,0),1),body!$A$2:$A$34,0),1),"")</f>
        <v>8</v>
      </c>
      <c r="M64">
        <f>IFERROR(INDEX(body!$F$2:$F$34,MATCH(INDEX(souhrn!$C$2:$C$1899,MATCH(CONCATENATE("21#",$B64),souhrn!$E$2:$E$1899,0),1),body!$A$2:$A$34,0),1),"")</f>
        <v>14</v>
      </c>
      <c r="N64">
        <f>IFERROR(INDEX(body!$F$2:$F$34,MATCH(INDEX(souhrn!$C$2:$C$1899,MATCH(CONCATENATE("22#",$B64),souhrn!$E$2:$E$1899,0),1),body!$A$2:$A$34,0),1),"")</f>
        <v>10</v>
      </c>
      <c r="O64">
        <f>IFERROR(INDEX(body!$F$2:$F$34,MATCH(INDEX(souhrn!$C$2:$C$1899,MATCH(CONCATENATE("23#",$B64),souhrn!$E$2:$E$1899,0),1),body!$A$2:$A$34,0),1),"")</f>
        <v>21</v>
      </c>
      <c r="P64">
        <f>IFERROR(INDEX(body!$F$2:$F$34,MATCH(INDEX(souhrn!$C$2:$C$1899,MATCH(CONCATENATE("24#",$B64),souhrn!$E$2:$E$1899,0),1),body!$A$2:$A$34,0),1),"")</f>
        <v>14</v>
      </c>
      <c r="Q64">
        <f>IFERROR(INDEX(body!$D$2:$D$34,MATCH(INDEX(souhrn!$C$2:$C$1899,MATCH(CONCATENATE("9#",$B64),souhrn!$E$2:$E$1899,0),1),body!$A$2:$A$34,0),1),"")</f>
        <v>38</v>
      </c>
      <c r="R64">
        <f>IFERROR(INDEX(body!$D$2:$D$34,MATCH(INDEX(souhrn!$C$2:$C$1899,MATCH(CONCATENATE("10#",$B64),souhrn!$E$2:$E$1899,0),1),body!$A$2:$A$34,0),1),"")</f>
        <v>26</v>
      </c>
      <c r="S64">
        <f>IFERROR(INDEX(body!$C$2:$C$34,MATCH(INDEX(souhrn!$C$2:$C$1899,MATCH(CONCATENATE("11#",$B64),souhrn!$E$2:$E$1899,0),1),body!$A$2:$A$34,0),1),"")</f>
        <v>36</v>
      </c>
      <c r="T64">
        <f>IFERROR(INDEX(body!$C$2:$C$34,MATCH(INDEX(souhrn!$C$2:$C$1899,MATCH(CONCATENATE("12#",$B64),souhrn!$E$2:$E$1899,0),1),body!$A$2:$A$34,0),1),"")</f>
        <v>24</v>
      </c>
      <c r="U64" t="str">
        <f>IFERROR(INDEX(body!$C$2:$C$34,MATCH(INDEX(souhrn!$C$2:$C$1899,MATCH(CONCATENATE("13#",$B64),souhrn!$E$2:$E$1899,0),1),body!$A$2:$A$34,0),1),"")</f>
        <v/>
      </c>
      <c r="V64" t="str">
        <f>IFERROR(INDEX(body!$C$2:$C$34,MATCH(INDEX(souhrn!$C$2:$C$1899,MATCH(CONCATENATE("14#",$B64),souhrn!$E$2:$E$1899,0),1),body!$A$2:$A$34,0),1),"")</f>
        <v/>
      </c>
      <c r="W64" t="str">
        <f>IFERROR(INDEX(body!$E$2:$E$34,MATCH(INDEX(souhrn!$C$2:$C$1899,MATCH(CONCATENATE("15#",$B64),souhrn!$E$2:$E$1899,0),1),body!$A$2:$A$34,0),1),"")</f>
        <v/>
      </c>
      <c r="X64" t="str">
        <f>IFERROR(INDEX(body!$E$2:$E$34,MATCH(INDEX(souhrn!$C$2:$C$1899,MATCH(CONCATENATE("16#",$B64),souhrn!$E$2:$E$1899,0),1),body!$A$2:$A$34,0),1),"")</f>
        <v/>
      </c>
      <c r="Y64" t="str">
        <f>IFERROR(INDEX(body!$E$2:$E$34,MATCH(INDEX(souhrn!$C$2:$C$1899,MATCH(CONCATENATE("17#",$B64),souhrn!$E$2:$E$1899,0),1),body!$A$2:$A$34,0),1),"")</f>
        <v/>
      </c>
      <c r="Z64" t="str">
        <f>IFERROR(INDEX(body!$E$2:$E$34,MATCH(INDEX(souhrn!$C$2:$C$1899,MATCH(CONCATENATE("18#",$B64),souhrn!$E$2:$E$1899,0),1),body!$A$2:$A$34,0),1),"")</f>
        <v/>
      </c>
      <c r="AA64">
        <f>INDEX(zavody!B:B,MATCH(B64,zavody!A:A,0))</f>
        <v>10</v>
      </c>
      <c r="AB64">
        <f t="shared" si="0"/>
        <v>215</v>
      </c>
      <c r="AC64">
        <f t="shared" si="1"/>
        <v>215</v>
      </c>
      <c r="AD64">
        <v>60</v>
      </c>
      <c r="AE64">
        <f t="shared" si="3"/>
        <v>215</v>
      </c>
      <c r="AF64">
        <v>142</v>
      </c>
    </row>
    <row r="65" spans="1:32" x14ac:dyDescent="0.45">
      <c r="A65">
        <v>3902</v>
      </c>
      <c r="B65" t="s">
        <v>227</v>
      </c>
      <c r="C65" t="str">
        <f>IFERROR(INDEX(body!$B$2:$B$34,MATCH(INDEX(souhrn!$C$2:$C$1899,MATCH(CONCATENATE("1#",$B65),souhrn!$E$2:$E$1899,0),1),body!$A$2:$A$34,0),1),"")</f>
        <v/>
      </c>
      <c r="D65" t="str">
        <f>IFERROR(INDEX(body!$B$2:$B$34,MATCH(INDEX(souhrn!$C$2:$C$1899,MATCH(CONCATENATE("2#",$B65),souhrn!$E$2:$E$1899,0),1),body!$A$2:$A$34,0),1),"")</f>
        <v/>
      </c>
      <c r="E65" t="str">
        <f>IFERROR(INDEX(body!$B$2:$B$34,MATCH(INDEX(souhrn!$C$2:$C$1899,MATCH(CONCATENATE("3#",$B65),souhrn!$E$2:$E$1899,0),1),body!$A$2:$A$34,0),1),"")</f>
        <v/>
      </c>
      <c r="F65" t="str">
        <f>IFERROR(INDEX(body!$B$2:$B$34,MATCH(INDEX(souhrn!$C$2:$C$1899,MATCH(CONCATENATE("4#",$B65),souhrn!$E$2:$E$1899,0),1),body!$A$2:$A$34,0),1),"")</f>
        <v/>
      </c>
      <c r="G65" t="str">
        <f>IFERROR(INDEX(body!$B$2:$B$34,MATCH(INDEX(souhrn!$C$2:$C$1899,MATCH(CONCATENATE("5#",$B65),souhrn!$E$2:$E$1899,0),1),body!$A$2:$A$34,0),1),"")</f>
        <v/>
      </c>
      <c r="H65" t="str">
        <f>IFERROR(INDEX(body!$B$2:$B$34,MATCH(INDEX(souhrn!$C$2:$C$1899,MATCH(CONCATENATE("6#",$B65),souhrn!$E$2:$E$1899,0),1),body!$A$2:$A$34,0),1),"")</f>
        <v/>
      </c>
      <c r="I65" t="str">
        <f>IFERROR(INDEX(body!$B$2:$B$34,MATCH(INDEX(souhrn!$C$2:$C$1899,MATCH(CONCATENATE("7#",$B65),souhrn!$E$2:$E$1899,0),1),body!$A$2:$A$34,0),1),"")</f>
        <v/>
      </c>
      <c r="J65" t="str">
        <f>IFERROR(INDEX(body!$B$2:$B$34,MATCH(INDEX(souhrn!$C$2:$C$1899,MATCH(CONCATENATE("8#",$B65),souhrn!$E$2:$E$1899,0),1),body!$A$2:$A$34,0),1),"")</f>
        <v/>
      </c>
      <c r="K65">
        <f>IFERROR(INDEX(body!$F$2:$F$34,MATCH(INDEX(souhrn!$C$2:$C$1899,MATCH(CONCATENATE("19#",$B65),souhrn!$E$2:$E$1899,0),1),body!$A$2:$A$34,0),1),"")</f>
        <v>18</v>
      </c>
      <c r="L65">
        <f>IFERROR(INDEX(body!$F$2:$F$34,MATCH(INDEX(souhrn!$C$2:$C$1899,MATCH(CONCATENATE("20#",$B65),souhrn!$E$2:$E$1899,0),1),body!$A$2:$A$34,0),1),"")</f>
        <v>12</v>
      </c>
      <c r="M65">
        <f>IFERROR(INDEX(body!$F$2:$F$34,MATCH(INDEX(souhrn!$C$2:$C$1899,MATCH(CONCATENATE("21#",$B65),souhrn!$E$2:$E$1899,0),1),body!$A$2:$A$34,0),1),"")</f>
        <v>28</v>
      </c>
      <c r="N65">
        <f>IFERROR(INDEX(body!$F$2:$F$34,MATCH(INDEX(souhrn!$C$2:$C$1899,MATCH(CONCATENATE("22#",$B65),souhrn!$E$2:$E$1899,0),1),body!$A$2:$A$34,0),1),"")</f>
        <v>14</v>
      </c>
      <c r="O65">
        <f>IFERROR(INDEX(body!$F$2:$F$34,MATCH(INDEX(souhrn!$C$2:$C$1899,MATCH(CONCATENATE("23#",$B65),souhrn!$E$2:$E$1899,0),1),body!$A$2:$A$34,0),1),"")</f>
        <v>22</v>
      </c>
      <c r="P65">
        <f>IFERROR(INDEX(body!$F$2:$F$34,MATCH(INDEX(souhrn!$C$2:$C$1899,MATCH(CONCATENATE("24#",$B65),souhrn!$E$2:$E$1899,0),1),body!$A$2:$A$34,0),1),"")</f>
        <v>30</v>
      </c>
      <c r="Q65">
        <f>IFERROR(INDEX(body!$D$2:$D$34,MATCH(INDEX(souhrn!$C$2:$C$1899,MATCH(CONCATENATE("9#",$B65),souhrn!$E$2:$E$1899,0),1),body!$A$2:$A$34,0),1),"")</f>
        <v>24</v>
      </c>
      <c r="R65">
        <f>IFERROR(INDEX(body!$D$2:$D$34,MATCH(INDEX(souhrn!$C$2:$C$1899,MATCH(CONCATENATE("10#",$B65),souhrn!$E$2:$E$1899,0),1),body!$A$2:$A$34,0),1),"")</f>
        <v>16</v>
      </c>
      <c r="S65" t="str">
        <f>IFERROR(INDEX(body!$C$2:$C$34,MATCH(INDEX(souhrn!$C$2:$C$1899,MATCH(CONCATENATE("11#",$B65),souhrn!$E$2:$E$1899,0),1),body!$A$2:$A$34,0),1),"")</f>
        <v/>
      </c>
      <c r="T65" t="str">
        <f>IFERROR(INDEX(body!$C$2:$C$34,MATCH(INDEX(souhrn!$C$2:$C$1899,MATCH(CONCATENATE("12#",$B65),souhrn!$E$2:$E$1899,0),1),body!$A$2:$A$34,0),1),"")</f>
        <v/>
      </c>
      <c r="U65">
        <f>IFERROR(INDEX(body!$C$2:$C$34,MATCH(INDEX(souhrn!$C$2:$C$1899,MATCH(CONCATENATE("13#",$B65),souhrn!$E$2:$E$1899,0),1),body!$A$2:$A$34,0),1),"")</f>
        <v>24</v>
      </c>
      <c r="V65">
        <f>IFERROR(INDEX(body!$C$2:$C$34,MATCH(INDEX(souhrn!$C$2:$C$1899,MATCH(CONCATENATE("14#",$B65),souhrn!$E$2:$E$1899,0),1),body!$A$2:$A$34,0),1),"")</f>
        <v>24</v>
      </c>
      <c r="W65" t="str">
        <f>IFERROR(INDEX(body!$E$2:$E$34,MATCH(INDEX(souhrn!$C$2:$C$1899,MATCH(CONCATENATE("15#",$B65),souhrn!$E$2:$E$1899,0),1),body!$A$2:$A$34,0),1),"")</f>
        <v/>
      </c>
      <c r="X65" t="str">
        <f>IFERROR(INDEX(body!$E$2:$E$34,MATCH(INDEX(souhrn!$C$2:$C$1899,MATCH(CONCATENATE("16#",$B65),souhrn!$E$2:$E$1899,0),1),body!$A$2:$A$34,0),1),"")</f>
        <v/>
      </c>
      <c r="Y65" t="str">
        <f>IFERROR(INDEX(body!$E$2:$E$34,MATCH(INDEX(souhrn!$C$2:$C$1899,MATCH(CONCATENATE("17#",$B65),souhrn!$E$2:$E$1899,0),1),body!$A$2:$A$34,0),1),"")</f>
        <v/>
      </c>
      <c r="Z65" t="str">
        <f>IFERROR(INDEX(body!$E$2:$E$34,MATCH(INDEX(souhrn!$C$2:$C$1899,MATCH(CONCATENATE("18#",$B65),souhrn!$E$2:$E$1899,0),1),body!$A$2:$A$34,0),1),"")</f>
        <v/>
      </c>
      <c r="AA65">
        <f>INDEX(zavody!B:B,MATCH(B65,zavody!A:A,0))</f>
        <v>10</v>
      </c>
      <c r="AB65">
        <f t="shared" si="0"/>
        <v>212</v>
      </c>
      <c r="AC65">
        <f t="shared" si="1"/>
        <v>212</v>
      </c>
      <c r="AD65">
        <v>61</v>
      </c>
      <c r="AE65">
        <f t="shared" si="3"/>
        <v>212</v>
      </c>
      <c r="AF65">
        <v>106</v>
      </c>
    </row>
    <row r="66" spans="1:32" x14ac:dyDescent="0.45">
      <c r="A66">
        <v>2259</v>
      </c>
      <c r="B66" t="s">
        <v>6</v>
      </c>
      <c r="C66" t="str">
        <f>IFERROR(INDEX(body!$B$2:$B$34,MATCH(INDEX(souhrn!$C$2:$C$1899,MATCH(CONCATENATE("1#",$B66),souhrn!$E$2:$E$1899,0),1),body!$A$2:$A$34,0),1),"")</f>
        <v/>
      </c>
      <c r="D66" t="str">
        <f>IFERROR(INDEX(body!$B$2:$B$34,MATCH(INDEX(souhrn!$C$2:$C$1899,MATCH(CONCATENATE("2#",$B66),souhrn!$E$2:$E$1899,0),1),body!$A$2:$A$34,0),1),"")</f>
        <v/>
      </c>
      <c r="E66">
        <f>IFERROR(INDEX(body!$B$2:$B$34,MATCH(INDEX(souhrn!$C$2:$C$1899,MATCH(CONCATENATE("3#",$B66),souhrn!$E$2:$E$1899,0),1),body!$A$2:$A$34,0),1),"")</f>
        <v>18</v>
      </c>
      <c r="F66">
        <f>IFERROR(INDEX(body!$B$2:$B$34,MATCH(INDEX(souhrn!$C$2:$C$1899,MATCH(CONCATENATE("4#",$B66),souhrn!$E$2:$E$1899,0),1),body!$A$2:$A$34,0),1),"")</f>
        <v>22</v>
      </c>
      <c r="G66">
        <f>IFERROR(INDEX(body!$B$2:$B$34,MATCH(INDEX(souhrn!$C$2:$C$1899,MATCH(CONCATENATE("5#",$B66),souhrn!$E$2:$E$1899,0),1),body!$A$2:$A$34,0),1),"")</f>
        <v>22</v>
      </c>
      <c r="H66">
        <f>IFERROR(INDEX(body!$B$2:$B$34,MATCH(INDEX(souhrn!$C$2:$C$1899,MATCH(CONCATENATE("6#",$B66),souhrn!$E$2:$E$1899,0),1),body!$A$2:$A$34,0),1),"")</f>
        <v>14</v>
      </c>
      <c r="I66">
        <f>IFERROR(INDEX(body!$B$2:$B$34,MATCH(INDEX(souhrn!$C$2:$C$1899,MATCH(CONCATENATE("7#",$B66),souhrn!$E$2:$E$1899,0),1),body!$A$2:$A$34,0),1),"")</f>
        <v>18</v>
      </c>
      <c r="J66">
        <f>IFERROR(INDEX(body!$B$2:$B$34,MATCH(INDEX(souhrn!$C$2:$C$1899,MATCH(CONCATENATE("8#",$B66),souhrn!$E$2:$E$1899,0),1),body!$A$2:$A$34,0),1),"")</f>
        <v>20</v>
      </c>
      <c r="K66" t="str">
        <f>IFERROR(INDEX(body!$F$2:$F$34,MATCH(INDEX(souhrn!$C$2:$C$1899,MATCH(CONCATENATE("19#",$B66),souhrn!$E$2:$E$1899,0),1),body!$A$2:$A$34,0),1),"")</f>
        <v/>
      </c>
      <c r="L66" t="str">
        <f>IFERROR(INDEX(body!$F$2:$F$34,MATCH(INDEX(souhrn!$C$2:$C$1899,MATCH(CONCATENATE("20#",$B66),souhrn!$E$2:$E$1899,0),1),body!$A$2:$A$34,0),1),"")</f>
        <v/>
      </c>
      <c r="M66" t="str">
        <f>IFERROR(INDEX(body!$F$2:$F$34,MATCH(INDEX(souhrn!$C$2:$C$1899,MATCH(CONCATENATE("21#",$B66),souhrn!$E$2:$E$1899,0),1),body!$A$2:$A$34,0),1),"")</f>
        <v/>
      </c>
      <c r="N66" t="str">
        <f>IFERROR(INDEX(body!$F$2:$F$34,MATCH(INDEX(souhrn!$C$2:$C$1899,MATCH(CONCATENATE("22#",$B66),souhrn!$E$2:$E$1899,0),1),body!$A$2:$A$34,0),1),"")</f>
        <v/>
      </c>
      <c r="O66" t="str">
        <f>IFERROR(INDEX(body!$F$2:$F$34,MATCH(INDEX(souhrn!$C$2:$C$1899,MATCH(CONCATENATE("23#",$B66),souhrn!$E$2:$E$1899,0),1),body!$A$2:$A$34,0),1),"")</f>
        <v/>
      </c>
      <c r="P66" t="str">
        <f>IFERROR(INDEX(body!$F$2:$F$34,MATCH(INDEX(souhrn!$C$2:$C$1899,MATCH(CONCATENATE("24#",$B66),souhrn!$E$2:$E$1899,0),1),body!$A$2:$A$34,0),1),"")</f>
        <v/>
      </c>
      <c r="Q66">
        <f>IFERROR(INDEX(body!$D$2:$D$34,MATCH(INDEX(souhrn!$C$2:$C$1899,MATCH(CONCATENATE("9#",$B66),souhrn!$E$2:$E$1899,0),1),body!$A$2:$A$34,0),1),"")</f>
        <v>21</v>
      </c>
      <c r="R66">
        <f>IFERROR(INDEX(body!$D$2:$D$34,MATCH(INDEX(souhrn!$C$2:$C$1899,MATCH(CONCATENATE("10#",$B66),souhrn!$E$2:$E$1899,0),1),body!$A$2:$A$34,0),1),"")</f>
        <v>28</v>
      </c>
      <c r="S66" t="str">
        <f>IFERROR(INDEX(body!$C$2:$C$34,MATCH(INDEX(souhrn!$C$2:$C$1899,MATCH(CONCATENATE("11#",$B66),souhrn!$E$2:$E$1899,0),1),body!$A$2:$A$34,0),1),"")</f>
        <v/>
      </c>
      <c r="T66" t="str">
        <f>IFERROR(INDEX(body!$C$2:$C$34,MATCH(INDEX(souhrn!$C$2:$C$1899,MATCH(CONCATENATE("12#",$B66),souhrn!$E$2:$E$1899,0),1),body!$A$2:$A$34,0),1),"")</f>
        <v/>
      </c>
      <c r="U66" t="str">
        <f>IFERROR(INDEX(body!$C$2:$C$34,MATCH(INDEX(souhrn!$C$2:$C$1899,MATCH(CONCATENATE("13#",$B66),souhrn!$E$2:$E$1899,0),1),body!$A$2:$A$34,0),1),"")</f>
        <v/>
      </c>
      <c r="V66" t="str">
        <f>IFERROR(INDEX(body!$C$2:$C$34,MATCH(INDEX(souhrn!$C$2:$C$1899,MATCH(CONCATENATE("14#",$B66),souhrn!$E$2:$E$1899,0),1),body!$A$2:$A$34,0),1),"")</f>
        <v/>
      </c>
      <c r="W66">
        <f>IFERROR(INDEX(body!$E$2:$E$34,MATCH(INDEX(souhrn!$C$2:$C$1899,MATCH(CONCATENATE("15#",$B66),souhrn!$E$2:$E$1899,0),1),body!$A$2:$A$34,0),1),"")</f>
        <v>22</v>
      </c>
      <c r="X66">
        <f>IFERROR(INDEX(body!$E$2:$E$34,MATCH(INDEX(souhrn!$C$2:$C$1899,MATCH(CONCATENATE("16#",$B66),souhrn!$E$2:$E$1899,0),1),body!$A$2:$A$34,0),1),"")</f>
        <v>22</v>
      </c>
      <c r="Y66" t="str">
        <f>IFERROR(INDEX(body!$E$2:$E$34,MATCH(INDEX(souhrn!$C$2:$C$1899,MATCH(CONCATENATE("17#",$B66),souhrn!$E$2:$E$1899,0),1),body!$A$2:$A$34,0),1),"")</f>
        <v/>
      </c>
      <c r="Z66" t="str">
        <f>IFERROR(INDEX(body!$E$2:$E$34,MATCH(INDEX(souhrn!$C$2:$C$1899,MATCH(CONCATENATE("18#",$B66),souhrn!$E$2:$E$1899,0),1),body!$A$2:$A$34,0),1),"")</f>
        <v/>
      </c>
      <c r="AA66">
        <f>INDEX(zavody!B:B,MATCH(B66,zavody!A:A,0))</f>
        <v>10</v>
      </c>
      <c r="AB66">
        <f t="shared" si="0"/>
        <v>207</v>
      </c>
      <c r="AC66">
        <f t="shared" si="1"/>
        <v>207</v>
      </c>
      <c r="AD66">
        <v>62</v>
      </c>
      <c r="AE66">
        <f t="shared" si="3"/>
        <v>163</v>
      </c>
      <c r="AF66">
        <v>25</v>
      </c>
    </row>
    <row r="67" spans="1:32" x14ac:dyDescent="0.45">
      <c r="A67">
        <v>4324</v>
      </c>
      <c r="B67" t="s">
        <v>106</v>
      </c>
      <c r="C67" t="str">
        <f>IFERROR(INDEX(body!$B$2:$B$34,MATCH(INDEX(souhrn!$C$2:$C$1899,MATCH(CONCATENATE("1#",$B67),souhrn!$E$2:$E$1899,0),1),body!$A$2:$A$34,0),1),"")</f>
        <v/>
      </c>
      <c r="D67" t="str">
        <f>IFERROR(INDEX(body!$B$2:$B$34,MATCH(INDEX(souhrn!$C$2:$C$1899,MATCH(CONCATENATE("2#",$B67),souhrn!$E$2:$E$1899,0),1),body!$A$2:$A$34,0),1),"")</f>
        <v/>
      </c>
      <c r="E67" t="str">
        <f>IFERROR(INDEX(body!$B$2:$B$34,MATCH(INDEX(souhrn!$C$2:$C$1899,MATCH(CONCATENATE("3#",$B67),souhrn!$E$2:$E$1899,0),1),body!$A$2:$A$34,0),1),"")</f>
        <v/>
      </c>
      <c r="F67" t="str">
        <f>IFERROR(INDEX(body!$B$2:$B$34,MATCH(INDEX(souhrn!$C$2:$C$1899,MATCH(CONCATENATE("4#",$B67),souhrn!$E$2:$E$1899,0),1),body!$A$2:$A$34,0),1),"")</f>
        <v/>
      </c>
      <c r="G67" t="str">
        <f>IFERROR(INDEX(body!$B$2:$B$34,MATCH(INDEX(souhrn!$C$2:$C$1899,MATCH(CONCATENATE("5#",$B67),souhrn!$E$2:$E$1899,0),1),body!$A$2:$A$34,0),1),"")</f>
        <v/>
      </c>
      <c r="H67" t="str">
        <f>IFERROR(INDEX(body!$B$2:$B$34,MATCH(INDEX(souhrn!$C$2:$C$1899,MATCH(CONCATENATE("6#",$B67),souhrn!$E$2:$E$1899,0),1),body!$A$2:$A$34,0),1),"")</f>
        <v/>
      </c>
      <c r="I67" t="str">
        <f>IFERROR(INDEX(body!$B$2:$B$34,MATCH(INDEX(souhrn!$C$2:$C$1899,MATCH(CONCATENATE("7#",$B67),souhrn!$E$2:$E$1899,0),1),body!$A$2:$A$34,0),1),"")</f>
        <v/>
      </c>
      <c r="J67" t="str">
        <f>IFERROR(INDEX(body!$B$2:$B$34,MATCH(INDEX(souhrn!$C$2:$C$1899,MATCH(CONCATENATE("8#",$B67),souhrn!$E$2:$E$1899,0),1),body!$A$2:$A$34,0),1),"")</f>
        <v/>
      </c>
      <c r="K67">
        <f>IFERROR(INDEX(body!$F$2:$F$34,MATCH(INDEX(souhrn!$C$2:$C$1899,MATCH(CONCATENATE("19#",$B67),souhrn!$E$2:$E$1899,0),1),body!$A$2:$A$34,0),1),"")</f>
        <v>18</v>
      </c>
      <c r="L67">
        <f>IFERROR(INDEX(body!$F$2:$F$34,MATCH(INDEX(souhrn!$C$2:$C$1899,MATCH(CONCATENATE("20#",$B67),souhrn!$E$2:$E$1899,0),1),body!$A$2:$A$34,0),1),"")</f>
        <v>16</v>
      </c>
      <c r="M67">
        <f>IFERROR(INDEX(body!$F$2:$F$34,MATCH(INDEX(souhrn!$C$2:$C$1899,MATCH(CONCATENATE("21#",$B67),souhrn!$E$2:$E$1899,0),1),body!$A$2:$A$34,0),1),"")</f>
        <v>12</v>
      </c>
      <c r="N67">
        <f>IFERROR(INDEX(body!$F$2:$F$34,MATCH(INDEX(souhrn!$C$2:$C$1899,MATCH(CONCATENATE("22#",$B67),souhrn!$E$2:$E$1899,0),1),body!$A$2:$A$34,0),1),"")</f>
        <v>12</v>
      </c>
      <c r="O67">
        <f>IFERROR(INDEX(body!$F$2:$F$34,MATCH(INDEX(souhrn!$C$2:$C$1899,MATCH(CONCATENATE("23#",$B67),souhrn!$E$2:$E$1899,0),1),body!$A$2:$A$34,0),1),"")</f>
        <v>21</v>
      </c>
      <c r="P67">
        <f>IFERROR(INDEX(body!$F$2:$F$34,MATCH(INDEX(souhrn!$C$2:$C$1899,MATCH(CONCATENATE("24#",$B67),souhrn!$E$2:$E$1899,0),1),body!$A$2:$A$34,0),1),"")</f>
        <v>24</v>
      </c>
      <c r="Q67">
        <f>IFERROR(INDEX(body!$D$2:$D$34,MATCH(INDEX(souhrn!$C$2:$C$1899,MATCH(CONCATENATE("9#",$B67),souhrn!$E$2:$E$1899,0),1),body!$A$2:$A$34,0),1),"")</f>
        <v>24</v>
      </c>
      <c r="R67">
        <f>IFERROR(INDEX(body!$D$2:$D$34,MATCH(INDEX(souhrn!$C$2:$C$1899,MATCH(CONCATENATE("10#",$B67),souhrn!$E$2:$E$1899,0),1),body!$A$2:$A$34,0),1),"")</f>
        <v>24</v>
      </c>
      <c r="S67">
        <f>IFERROR(INDEX(body!$C$2:$C$34,MATCH(INDEX(souhrn!$C$2:$C$1899,MATCH(CONCATENATE("11#",$B67),souhrn!$E$2:$E$1899,0),1),body!$A$2:$A$34,0),1),"")</f>
        <v>16</v>
      </c>
      <c r="T67">
        <f>IFERROR(INDEX(body!$C$2:$C$34,MATCH(INDEX(souhrn!$C$2:$C$1899,MATCH(CONCATENATE("12#",$B67),souhrn!$E$2:$E$1899,0),1),body!$A$2:$A$34,0),1),"")</f>
        <v>36</v>
      </c>
      <c r="U67" t="str">
        <f>IFERROR(INDEX(body!$C$2:$C$34,MATCH(INDEX(souhrn!$C$2:$C$1899,MATCH(CONCATENATE("13#",$B67),souhrn!$E$2:$E$1899,0),1),body!$A$2:$A$34,0),1),"")</f>
        <v/>
      </c>
      <c r="V67" t="str">
        <f>IFERROR(INDEX(body!$C$2:$C$34,MATCH(INDEX(souhrn!$C$2:$C$1899,MATCH(CONCATENATE("14#",$B67),souhrn!$E$2:$E$1899,0),1),body!$A$2:$A$34,0),1),"")</f>
        <v/>
      </c>
      <c r="W67" t="str">
        <f>IFERROR(INDEX(body!$E$2:$E$34,MATCH(INDEX(souhrn!$C$2:$C$1899,MATCH(CONCATENATE("15#",$B67),souhrn!$E$2:$E$1899,0),1),body!$A$2:$A$34,0),1),"")</f>
        <v/>
      </c>
      <c r="X67" t="str">
        <f>IFERROR(INDEX(body!$E$2:$E$34,MATCH(INDEX(souhrn!$C$2:$C$1899,MATCH(CONCATENATE("16#",$B67),souhrn!$E$2:$E$1899,0),1),body!$A$2:$A$34,0),1),"")</f>
        <v/>
      </c>
      <c r="Y67" t="str">
        <f>IFERROR(INDEX(body!$E$2:$E$34,MATCH(INDEX(souhrn!$C$2:$C$1899,MATCH(CONCATENATE("17#",$B67),souhrn!$E$2:$E$1899,0),1),body!$A$2:$A$34,0),1),"")</f>
        <v/>
      </c>
      <c r="Z67" t="str">
        <f>IFERROR(INDEX(body!$E$2:$E$34,MATCH(INDEX(souhrn!$C$2:$C$1899,MATCH(CONCATENATE("18#",$B67),souhrn!$E$2:$E$1899,0),1),body!$A$2:$A$34,0),1),"")</f>
        <v/>
      </c>
      <c r="AA67">
        <f>INDEX(zavody!B:B,MATCH(B67,zavody!A:A,0))</f>
        <v>10</v>
      </c>
      <c r="AB67">
        <f t="shared" si="0"/>
        <v>203</v>
      </c>
      <c r="AC67">
        <f t="shared" si="1"/>
        <v>203</v>
      </c>
      <c r="AD67">
        <v>63</v>
      </c>
      <c r="AE67">
        <f t="shared" si="3"/>
        <v>203</v>
      </c>
      <c r="AF67">
        <v>149</v>
      </c>
    </row>
    <row r="68" spans="1:32" x14ac:dyDescent="0.45">
      <c r="A68">
        <v>753</v>
      </c>
      <c r="B68" t="s">
        <v>19</v>
      </c>
      <c r="C68" t="str">
        <f>IFERROR(INDEX(body!$B$2:$B$34,MATCH(INDEX(souhrn!$C$2:$C$1899,MATCH(CONCATENATE("1#",$B68),souhrn!$E$2:$E$1899,0),1),body!$A$2:$A$34,0),1),"")</f>
        <v/>
      </c>
      <c r="D68" t="str">
        <f>IFERROR(INDEX(body!$B$2:$B$34,MATCH(INDEX(souhrn!$C$2:$C$1899,MATCH(CONCATENATE("2#",$B68),souhrn!$E$2:$E$1899,0),1),body!$A$2:$A$34,0),1),"")</f>
        <v/>
      </c>
      <c r="E68" t="str">
        <f>IFERROR(INDEX(body!$B$2:$B$34,MATCH(INDEX(souhrn!$C$2:$C$1899,MATCH(CONCATENATE("3#",$B68),souhrn!$E$2:$E$1899,0),1),body!$A$2:$A$34,0),1),"")</f>
        <v/>
      </c>
      <c r="F68" t="str">
        <f>IFERROR(INDEX(body!$B$2:$B$34,MATCH(INDEX(souhrn!$C$2:$C$1899,MATCH(CONCATENATE("4#",$B68),souhrn!$E$2:$E$1899,0),1),body!$A$2:$A$34,0),1),"")</f>
        <v/>
      </c>
      <c r="G68" t="str">
        <f>IFERROR(INDEX(body!$B$2:$B$34,MATCH(INDEX(souhrn!$C$2:$C$1899,MATCH(CONCATENATE("5#",$B68),souhrn!$E$2:$E$1899,0),1),body!$A$2:$A$34,0),1),"")</f>
        <v/>
      </c>
      <c r="H68" t="str">
        <f>IFERROR(INDEX(body!$B$2:$B$34,MATCH(INDEX(souhrn!$C$2:$C$1899,MATCH(CONCATENATE("6#",$B68),souhrn!$E$2:$E$1899,0),1),body!$A$2:$A$34,0),1),"")</f>
        <v/>
      </c>
      <c r="I68" t="str">
        <f>IFERROR(INDEX(body!$B$2:$B$34,MATCH(INDEX(souhrn!$C$2:$C$1899,MATCH(CONCATENATE("7#",$B68),souhrn!$E$2:$E$1899,0),1),body!$A$2:$A$34,0),1),"")</f>
        <v/>
      </c>
      <c r="J68" t="str">
        <f>IFERROR(INDEX(body!$B$2:$B$34,MATCH(INDEX(souhrn!$C$2:$C$1899,MATCH(CONCATENATE("8#",$B68),souhrn!$E$2:$E$1899,0),1),body!$A$2:$A$34,0),1),"")</f>
        <v/>
      </c>
      <c r="K68">
        <f>IFERROR(INDEX(body!$F$2:$F$34,MATCH(INDEX(souhrn!$C$2:$C$1899,MATCH(CONCATENATE("19#",$B68),souhrn!$E$2:$E$1899,0),1),body!$A$2:$A$34,0),1),"")</f>
        <v>24</v>
      </c>
      <c r="L68">
        <f>IFERROR(INDEX(body!$F$2:$F$34,MATCH(INDEX(souhrn!$C$2:$C$1899,MATCH(CONCATENATE("20#",$B68),souhrn!$E$2:$E$1899,0),1),body!$A$2:$A$34,0),1),"")</f>
        <v>24</v>
      </c>
      <c r="M68">
        <f>IFERROR(INDEX(body!$F$2:$F$34,MATCH(INDEX(souhrn!$C$2:$C$1899,MATCH(CONCATENATE("21#",$B68),souhrn!$E$2:$E$1899,0),1),body!$A$2:$A$34,0),1),"")</f>
        <v>20</v>
      </c>
      <c r="N68">
        <f>IFERROR(INDEX(body!$F$2:$F$34,MATCH(INDEX(souhrn!$C$2:$C$1899,MATCH(CONCATENATE("22#",$B68),souhrn!$E$2:$E$1899,0),1),body!$A$2:$A$34,0),1),"")</f>
        <v>14</v>
      </c>
      <c r="O68">
        <f>IFERROR(INDEX(body!$F$2:$F$34,MATCH(INDEX(souhrn!$C$2:$C$1899,MATCH(CONCATENATE("23#",$B68),souhrn!$E$2:$E$1899,0),1),body!$A$2:$A$34,0),1),"")</f>
        <v>21</v>
      </c>
      <c r="P68">
        <f>IFERROR(INDEX(body!$F$2:$F$34,MATCH(INDEX(souhrn!$C$2:$C$1899,MATCH(CONCATENATE("24#",$B68),souhrn!$E$2:$E$1899,0),1),body!$A$2:$A$34,0),1),"")</f>
        <v>12</v>
      </c>
      <c r="Q68">
        <f>IFERROR(INDEX(body!$D$2:$D$34,MATCH(INDEX(souhrn!$C$2:$C$1899,MATCH(CONCATENATE("9#",$B68),souhrn!$E$2:$E$1899,0),1),body!$A$2:$A$34,0),1),"")</f>
        <v>22</v>
      </c>
      <c r="R68">
        <f>IFERROR(INDEX(body!$D$2:$D$34,MATCH(INDEX(souhrn!$C$2:$C$1899,MATCH(CONCATENATE("10#",$B68),souhrn!$E$2:$E$1899,0),1),body!$A$2:$A$34,0),1),"")</f>
        <v>18</v>
      </c>
      <c r="S68">
        <f>IFERROR(INDEX(body!$C$2:$C$34,MATCH(INDEX(souhrn!$C$2:$C$1899,MATCH(CONCATENATE("11#",$B68),souhrn!$E$2:$E$1899,0),1),body!$A$2:$A$34,0),1),"")</f>
        <v>19</v>
      </c>
      <c r="T68">
        <f>IFERROR(INDEX(body!$C$2:$C$34,MATCH(INDEX(souhrn!$C$2:$C$1899,MATCH(CONCATENATE("12#",$B68),souhrn!$E$2:$E$1899,0),1),body!$A$2:$A$34,0),1),"")</f>
        <v>26</v>
      </c>
      <c r="U68" t="str">
        <f>IFERROR(INDEX(body!$C$2:$C$34,MATCH(INDEX(souhrn!$C$2:$C$1899,MATCH(CONCATENATE("13#",$B68),souhrn!$E$2:$E$1899,0),1),body!$A$2:$A$34,0),1),"")</f>
        <v/>
      </c>
      <c r="V68" t="str">
        <f>IFERROR(INDEX(body!$C$2:$C$34,MATCH(INDEX(souhrn!$C$2:$C$1899,MATCH(CONCATENATE("14#",$B68),souhrn!$E$2:$E$1899,0),1),body!$A$2:$A$34,0),1),"")</f>
        <v/>
      </c>
      <c r="W68" t="str">
        <f>IFERROR(INDEX(body!$E$2:$E$34,MATCH(INDEX(souhrn!$C$2:$C$1899,MATCH(CONCATENATE("15#",$B68),souhrn!$E$2:$E$1899,0),1),body!$A$2:$A$34,0),1),"")</f>
        <v/>
      </c>
      <c r="X68" t="str">
        <f>IFERROR(INDEX(body!$E$2:$E$34,MATCH(INDEX(souhrn!$C$2:$C$1899,MATCH(CONCATENATE("16#",$B68),souhrn!$E$2:$E$1899,0),1),body!$A$2:$A$34,0),1),"")</f>
        <v/>
      </c>
      <c r="Y68" t="str">
        <f>IFERROR(INDEX(body!$E$2:$E$34,MATCH(INDEX(souhrn!$C$2:$C$1899,MATCH(CONCATENATE("17#",$B68),souhrn!$E$2:$E$1899,0),1),body!$A$2:$A$34,0),1),"")</f>
        <v/>
      </c>
      <c r="Z68" t="str">
        <f>IFERROR(INDEX(body!$E$2:$E$34,MATCH(INDEX(souhrn!$C$2:$C$1899,MATCH(CONCATENATE("18#",$B68),souhrn!$E$2:$E$1899,0),1),body!$A$2:$A$34,0),1),"")</f>
        <v/>
      </c>
      <c r="AA68">
        <f>INDEX(zavody!B:B,MATCH(B68,zavody!A:A,0))</f>
        <v>10</v>
      </c>
      <c r="AB68">
        <f t="shared" si="0"/>
        <v>200</v>
      </c>
      <c r="AC68">
        <f t="shared" si="1"/>
        <v>200</v>
      </c>
      <c r="AD68">
        <v>64</v>
      </c>
      <c r="AE68">
        <f t="shared" si="3"/>
        <v>200</v>
      </c>
      <c r="AF68">
        <v>3</v>
      </c>
    </row>
    <row r="69" spans="1:32" x14ac:dyDescent="0.45">
      <c r="A69">
        <v>3216</v>
      </c>
      <c r="B69" t="s">
        <v>27</v>
      </c>
      <c r="C69">
        <f>IFERROR(INDEX(body!$B$2:$B$34,MATCH(INDEX(souhrn!$C$2:$C$1899,MATCH(CONCATENATE("1#",$B69),souhrn!$E$2:$E$1899,0),1),body!$A$2:$A$34,0),1),"")</f>
        <v>12</v>
      </c>
      <c r="D69">
        <f>IFERROR(INDEX(body!$B$2:$B$34,MATCH(INDEX(souhrn!$C$2:$C$1899,MATCH(CONCATENATE("2#",$B69),souhrn!$E$2:$E$1899,0),1),body!$A$2:$A$34,0),1),"")</f>
        <v>12</v>
      </c>
      <c r="E69">
        <f>IFERROR(INDEX(body!$B$2:$B$34,MATCH(INDEX(souhrn!$C$2:$C$1899,MATCH(CONCATENATE("3#",$B69),souhrn!$E$2:$E$1899,0),1),body!$A$2:$A$34,0),1),"")</f>
        <v>16</v>
      </c>
      <c r="F69">
        <f>IFERROR(INDEX(body!$B$2:$B$34,MATCH(INDEX(souhrn!$C$2:$C$1899,MATCH(CONCATENATE("4#",$B69),souhrn!$E$2:$E$1899,0),1),body!$A$2:$A$34,0),1),"")</f>
        <v>16</v>
      </c>
      <c r="G69">
        <f>IFERROR(INDEX(body!$B$2:$B$34,MATCH(INDEX(souhrn!$C$2:$C$1899,MATCH(CONCATENATE("5#",$B69),souhrn!$E$2:$E$1899,0),1),body!$A$2:$A$34,0),1),"")</f>
        <v>16</v>
      </c>
      <c r="H69">
        <f>IFERROR(INDEX(body!$B$2:$B$34,MATCH(INDEX(souhrn!$C$2:$C$1899,MATCH(CONCATENATE("6#",$B69),souhrn!$E$2:$E$1899,0),1),body!$A$2:$A$34,0),1),"")</f>
        <v>14</v>
      </c>
      <c r="I69">
        <f>IFERROR(INDEX(body!$B$2:$B$34,MATCH(INDEX(souhrn!$C$2:$C$1899,MATCH(CONCATENATE("7#",$B69),souhrn!$E$2:$E$1899,0),1),body!$A$2:$A$34,0),1),"")</f>
        <v>20</v>
      </c>
      <c r="J69">
        <f>IFERROR(INDEX(body!$B$2:$B$34,MATCH(INDEX(souhrn!$C$2:$C$1899,MATCH(CONCATENATE("8#",$B69),souhrn!$E$2:$E$1899,0),1),body!$A$2:$A$34,0),1),"")</f>
        <v>34</v>
      </c>
      <c r="K69" t="str">
        <f>IFERROR(INDEX(body!$F$2:$F$34,MATCH(INDEX(souhrn!$C$2:$C$1899,MATCH(CONCATENATE("19#",$B69),souhrn!$E$2:$E$1899,0),1),body!$A$2:$A$34,0),1),"")</f>
        <v/>
      </c>
      <c r="L69" t="str">
        <f>IFERROR(INDEX(body!$F$2:$F$34,MATCH(INDEX(souhrn!$C$2:$C$1899,MATCH(CONCATENATE("20#",$B69),souhrn!$E$2:$E$1899,0),1),body!$A$2:$A$34,0),1),"")</f>
        <v/>
      </c>
      <c r="M69" t="str">
        <f>IFERROR(INDEX(body!$F$2:$F$34,MATCH(INDEX(souhrn!$C$2:$C$1899,MATCH(CONCATENATE("21#",$B69),souhrn!$E$2:$E$1899,0),1),body!$A$2:$A$34,0),1),"")</f>
        <v/>
      </c>
      <c r="N69" t="str">
        <f>IFERROR(INDEX(body!$F$2:$F$34,MATCH(INDEX(souhrn!$C$2:$C$1899,MATCH(CONCATENATE("22#",$B69),souhrn!$E$2:$E$1899,0),1),body!$A$2:$A$34,0),1),"")</f>
        <v/>
      </c>
      <c r="O69" t="str">
        <f>IFERROR(INDEX(body!$F$2:$F$34,MATCH(INDEX(souhrn!$C$2:$C$1899,MATCH(CONCATENATE("23#",$B69),souhrn!$E$2:$E$1899,0),1),body!$A$2:$A$34,0),1),"")</f>
        <v/>
      </c>
      <c r="P69" t="str">
        <f>IFERROR(INDEX(body!$F$2:$F$34,MATCH(INDEX(souhrn!$C$2:$C$1899,MATCH(CONCATENATE("24#",$B69),souhrn!$E$2:$E$1899,0),1),body!$A$2:$A$34,0),1),"")</f>
        <v/>
      </c>
      <c r="Q69" t="str">
        <f>IFERROR(INDEX(body!$D$2:$D$34,MATCH(INDEX(souhrn!$C$2:$C$1899,MATCH(CONCATENATE("9#",$B69),souhrn!$E$2:$E$1899,0),1),body!$A$2:$A$34,0),1),"")</f>
        <v/>
      </c>
      <c r="R69" t="str">
        <f>IFERROR(INDEX(body!$D$2:$D$34,MATCH(INDEX(souhrn!$C$2:$C$1899,MATCH(CONCATENATE("10#",$B69),souhrn!$E$2:$E$1899,0),1),body!$A$2:$A$34,0),1),"")</f>
        <v/>
      </c>
      <c r="S69" t="str">
        <f>IFERROR(INDEX(body!$C$2:$C$34,MATCH(INDEX(souhrn!$C$2:$C$1899,MATCH(CONCATENATE("11#",$B69),souhrn!$E$2:$E$1899,0),1),body!$A$2:$A$34,0),1),"")</f>
        <v/>
      </c>
      <c r="T69" t="str">
        <f>IFERROR(INDEX(body!$C$2:$C$34,MATCH(INDEX(souhrn!$C$2:$C$1899,MATCH(CONCATENATE("12#",$B69),souhrn!$E$2:$E$1899,0),1),body!$A$2:$A$34,0),1),"")</f>
        <v/>
      </c>
      <c r="U69">
        <f>IFERROR(INDEX(body!$C$2:$C$34,MATCH(INDEX(souhrn!$C$2:$C$1899,MATCH(CONCATENATE("13#",$B69),souhrn!$E$2:$E$1899,0),1),body!$A$2:$A$34,0),1),"")</f>
        <v>36</v>
      </c>
      <c r="V69">
        <f>IFERROR(INDEX(body!$C$2:$C$34,MATCH(INDEX(souhrn!$C$2:$C$1899,MATCH(CONCATENATE("14#",$B69),souhrn!$E$2:$E$1899,0),1),body!$A$2:$A$34,0),1),"")</f>
        <v>24</v>
      </c>
      <c r="W69" t="str">
        <f>IFERROR(INDEX(body!$E$2:$E$34,MATCH(INDEX(souhrn!$C$2:$C$1899,MATCH(CONCATENATE("15#",$B69),souhrn!$E$2:$E$1899,0),1),body!$A$2:$A$34,0),1),"")</f>
        <v/>
      </c>
      <c r="X69" t="str">
        <f>IFERROR(INDEX(body!$E$2:$E$34,MATCH(INDEX(souhrn!$C$2:$C$1899,MATCH(CONCATENATE("16#",$B69),souhrn!$E$2:$E$1899,0),1),body!$A$2:$A$34,0),1),"")</f>
        <v/>
      </c>
      <c r="Y69" t="str">
        <f>IFERROR(INDEX(body!$E$2:$E$34,MATCH(INDEX(souhrn!$C$2:$C$1899,MATCH(CONCATENATE("17#",$B69),souhrn!$E$2:$E$1899,0),1),body!$A$2:$A$34,0),1),"")</f>
        <v/>
      </c>
      <c r="Z69" t="str">
        <f>IFERROR(INDEX(body!$E$2:$E$34,MATCH(INDEX(souhrn!$C$2:$C$1899,MATCH(CONCATENATE("18#",$B69),souhrn!$E$2:$E$1899,0),1),body!$A$2:$A$34,0),1),"")</f>
        <v/>
      </c>
      <c r="AA69">
        <f>INDEX(zavody!B:B,MATCH(B69,zavody!A:A,0))</f>
        <v>10</v>
      </c>
      <c r="AB69">
        <f t="shared" ref="AB69:AB132" si="4">SUM(C69:Z69)</f>
        <v>200</v>
      </c>
      <c r="AC69">
        <f t="shared" ref="AC69:AC132" si="5">SUM(IFERROR(LARGE(C69:Z69,1),0),IFERROR(LARGE(C69:Z69,2),0),IFERROR(LARGE(C69:Z69,3),0),IFERROR(LARGE(C69:Z69,4),0),IFERROR(LARGE(C69:Z69,5),0),IFERROR(LARGE(C69:Z69,6),0),IFERROR(LARGE(C69:Z69,7),0),IFERROR(LARGE(C69:Z69,8),0),IFERROR(LARGE(C69:Z69,9),0),IFERROR(LARGE(C69:Z69,10),0))</f>
        <v>200</v>
      </c>
      <c r="AD69">
        <v>65</v>
      </c>
      <c r="AE69">
        <f t="shared" ref="AE69:AE82" si="6">SUM(IFERROR(LARGE(C69:V69,1),0),IFERROR(LARGE(C69:V69,2),0),IFERROR(LARGE(C69:V69,3),0),IFERROR(LARGE(C69:V69,4),0),IFERROR(LARGE(C69:V69,5),0),IFERROR(LARGE(C69:V69,6),0),IFERROR(LARGE(C69:V69,7),0),IFERROR(LARGE(C69:V69,8),0),IFERROR(LARGE(C69:V69,9),0),IFERROR(LARGE(C69:V69,10),0),IFERROR(LARGE(C69:V69,11),0),IFERROR(LARGE(C69:V69,12),0),)</f>
        <v>200</v>
      </c>
      <c r="AF69">
        <v>66</v>
      </c>
    </row>
    <row r="70" spans="1:32" x14ac:dyDescent="0.45">
      <c r="A70">
        <v>3407</v>
      </c>
      <c r="B70" t="s">
        <v>39</v>
      </c>
      <c r="C70" t="str">
        <f>IFERROR(INDEX(body!$B$2:$B$34,MATCH(INDEX(souhrn!$C$2:$C$1899,MATCH(CONCATENATE("1#",$B70),souhrn!$E$2:$E$1899,0),1),body!$A$2:$A$34,0),1),"")</f>
        <v/>
      </c>
      <c r="D70" t="str">
        <f>IFERROR(INDEX(body!$B$2:$B$34,MATCH(INDEX(souhrn!$C$2:$C$1899,MATCH(CONCATENATE("2#",$B70),souhrn!$E$2:$E$1899,0),1),body!$A$2:$A$34,0),1),"")</f>
        <v/>
      </c>
      <c r="E70" t="str">
        <f>IFERROR(INDEX(body!$B$2:$B$34,MATCH(INDEX(souhrn!$C$2:$C$1899,MATCH(CONCATENATE("3#",$B70),souhrn!$E$2:$E$1899,0),1),body!$A$2:$A$34,0),1),"")</f>
        <v/>
      </c>
      <c r="F70" t="str">
        <f>IFERROR(INDEX(body!$B$2:$B$34,MATCH(INDEX(souhrn!$C$2:$C$1899,MATCH(CONCATENATE("4#",$B70),souhrn!$E$2:$E$1899,0),1),body!$A$2:$A$34,0),1),"")</f>
        <v/>
      </c>
      <c r="G70" t="str">
        <f>IFERROR(INDEX(body!$B$2:$B$34,MATCH(INDEX(souhrn!$C$2:$C$1899,MATCH(CONCATENATE("5#",$B70),souhrn!$E$2:$E$1899,0),1),body!$A$2:$A$34,0),1),"")</f>
        <v/>
      </c>
      <c r="H70" t="str">
        <f>IFERROR(INDEX(body!$B$2:$B$34,MATCH(INDEX(souhrn!$C$2:$C$1899,MATCH(CONCATENATE("6#",$B70),souhrn!$E$2:$E$1899,0),1),body!$A$2:$A$34,0),1),"")</f>
        <v/>
      </c>
      <c r="I70" t="str">
        <f>IFERROR(INDEX(body!$B$2:$B$34,MATCH(INDEX(souhrn!$C$2:$C$1899,MATCH(CONCATENATE("7#",$B70),souhrn!$E$2:$E$1899,0),1),body!$A$2:$A$34,0),1),"")</f>
        <v/>
      </c>
      <c r="J70" t="str">
        <f>IFERROR(INDEX(body!$B$2:$B$34,MATCH(INDEX(souhrn!$C$2:$C$1899,MATCH(CONCATENATE("8#",$B70),souhrn!$E$2:$E$1899,0),1),body!$A$2:$A$34,0),1),"")</f>
        <v/>
      </c>
      <c r="K70">
        <f>IFERROR(INDEX(body!$F$2:$F$34,MATCH(INDEX(souhrn!$C$2:$C$1899,MATCH(CONCATENATE("19#",$B70),souhrn!$E$2:$E$1899,0),1),body!$A$2:$A$34,0),1),"")</f>
        <v>22</v>
      </c>
      <c r="L70">
        <f>IFERROR(INDEX(body!$F$2:$F$34,MATCH(INDEX(souhrn!$C$2:$C$1899,MATCH(CONCATENATE("20#",$B70),souhrn!$E$2:$E$1899,0),1),body!$A$2:$A$34,0),1),"")</f>
        <v>22</v>
      </c>
      <c r="M70">
        <f>IFERROR(INDEX(body!$F$2:$F$34,MATCH(INDEX(souhrn!$C$2:$C$1899,MATCH(CONCATENATE("21#",$B70),souhrn!$E$2:$E$1899,0),1),body!$A$2:$A$34,0),1),"")</f>
        <v>20</v>
      </c>
      <c r="N70">
        <f>IFERROR(INDEX(body!$F$2:$F$34,MATCH(INDEX(souhrn!$C$2:$C$1899,MATCH(CONCATENATE("22#",$B70),souhrn!$E$2:$E$1899,0),1),body!$A$2:$A$34,0),1),"")</f>
        <v>34</v>
      </c>
      <c r="O70">
        <f>IFERROR(INDEX(body!$F$2:$F$34,MATCH(INDEX(souhrn!$C$2:$C$1899,MATCH(CONCATENATE("23#",$B70),souhrn!$E$2:$E$1899,0),1),body!$A$2:$A$34,0),1),"")</f>
        <v>21</v>
      </c>
      <c r="P70">
        <f>IFERROR(INDEX(body!$F$2:$F$34,MATCH(INDEX(souhrn!$C$2:$C$1899,MATCH(CONCATENATE("24#",$B70),souhrn!$E$2:$E$1899,0),1),body!$A$2:$A$34,0),1),"")</f>
        <v>20</v>
      </c>
      <c r="Q70">
        <f>IFERROR(INDEX(body!$D$2:$D$34,MATCH(INDEX(souhrn!$C$2:$C$1899,MATCH(CONCATENATE("9#",$B70),souhrn!$E$2:$E$1899,0),1),body!$A$2:$A$34,0),1),"")</f>
        <v>12</v>
      </c>
      <c r="R70">
        <f>IFERROR(INDEX(body!$D$2:$D$34,MATCH(INDEX(souhrn!$C$2:$C$1899,MATCH(CONCATENATE("10#",$B70),souhrn!$E$2:$E$1899,0),1),body!$A$2:$A$34,0),1),"")</f>
        <v>28</v>
      </c>
      <c r="S70">
        <f>IFERROR(INDEX(body!$C$2:$C$34,MATCH(INDEX(souhrn!$C$2:$C$1899,MATCH(CONCATENATE("11#",$B70),souhrn!$E$2:$E$1899,0),1),body!$A$2:$A$34,0),1),"")</f>
        <v>8</v>
      </c>
      <c r="T70">
        <f>IFERROR(INDEX(body!$C$2:$C$34,MATCH(INDEX(souhrn!$C$2:$C$1899,MATCH(CONCATENATE("12#",$B70),souhrn!$E$2:$E$1899,0),1),body!$A$2:$A$34,0),1),"")</f>
        <v>12</v>
      </c>
      <c r="U70" t="str">
        <f>IFERROR(INDEX(body!$C$2:$C$34,MATCH(INDEX(souhrn!$C$2:$C$1899,MATCH(CONCATENATE("13#",$B70),souhrn!$E$2:$E$1899,0),1),body!$A$2:$A$34,0),1),"")</f>
        <v/>
      </c>
      <c r="V70" t="str">
        <f>IFERROR(INDEX(body!$C$2:$C$34,MATCH(INDEX(souhrn!$C$2:$C$1899,MATCH(CONCATENATE("14#",$B70),souhrn!$E$2:$E$1899,0),1),body!$A$2:$A$34,0),1),"")</f>
        <v/>
      </c>
      <c r="W70" t="str">
        <f>IFERROR(INDEX(body!$E$2:$E$34,MATCH(INDEX(souhrn!$C$2:$C$1899,MATCH(CONCATENATE("15#",$B70),souhrn!$E$2:$E$1899,0),1),body!$A$2:$A$34,0),1),"")</f>
        <v/>
      </c>
      <c r="X70" t="str">
        <f>IFERROR(INDEX(body!$E$2:$E$34,MATCH(INDEX(souhrn!$C$2:$C$1899,MATCH(CONCATENATE("16#",$B70),souhrn!$E$2:$E$1899,0),1),body!$A$2:$A$34,0),1),"")</f>
        <v/>
      </c>
      <c r="Y70" t="str">
        <f>IFERROR(INDEX(body!$E$2:$E$34,MATCH(INDEX(souhrn!$C$2:$C$1899,MATCH(CONCATENATE("17#",$B70),souhrn!$E$2:$E$1899,0),1),body!$A$2:$A$34,0),1),"")</f>
        <v/>
      </c>
      <c r="Z70" t="str">
        <f>IFERROR(INDEX(body!$E$2:$E$34,MATCH(INDEX(souhrn!$C$2:$C$1899,MATCH(CONCATENATE("18#",$B70),souhrn!$E$2:$E$1899,0),1),body!$A$2:$A$34,0),1),"")</f>
        <v/>
      </c>
      <c r="AA70">
        <f>INDEX(zavody!B:B,MATCH(B70,zavody!A:A,0))</f>
        <v>10</v>
      </c>
      <c r="AB70">
        <f t="shared" si="4"/>
        <v>199</v>
      </c>
      <c r="AC70">
        <f t="shared" si="5"/>
        <v>199</v>
      </c>
      <c r="AD70">
        <v>66</v>
      </c>
      <c r="AE70">
        <f t="shared" si="6"/>
        <v>199</v>
      </c>
      <c r="AF70">
        <v>81</v>
      </c>
    </row>
    <row r="71" spans="1:32" x14ac:dyDescent="0.45">
      <c r="A71">
        <v>4300</v>
      </c>
      <c r="B71" t="s">
        <v>160</v>
      </c>
      <c r="C71" t="str">
        <f>IFERROR(INDEX(body!$B$2:$B$34,MATCH(INDEX(souhrn!$C$2:$C$1899,MATCH(CONCATENATE("1#",$B71),souhrn!$E$2:$E$1899,0),1),body!$A$2:$A$34,0),1),"")</f>
        <v/>
      </c>
      <c r="D71" t="str">
        <f>IFERROR(INDEX(body!$B$2:$B$34,MATCH(INDEX(souhrn!$C$2:$C$1899,MATCH(CONCATENATE("2#",$B71),souhrn!$E$2:$E$1899,0),1),body!$A$2:$A$34,0),1),"")</f>
        <v/>
      </c>
      <c r="E71" t="str">
        <f>IFERROR(INDEX(body!$B$2:$B$34,MATCH(INDEX(souhrn!$C$2:$C$1899,MATCH(CONCATENATE("3#",$B71),souhrn!$E$2:$E$1899,0),1),body!$A$2:$A$34,0),1),"")</f>
        <v/>
      </c>
      <c r="F71" t="str">
        <f>IFERROR(INDEX(body!$B$2:$B$34,MATCH(INDEX(souhrn!$C$2:$C$1899,MATCH(CONCATENATE("4#",$B71),souhrn!$E$2:$E$1899,0),1),body!$A$2:$A$34,0),1),"")</f>
        <v/>
      </c>
      <c r="G71" t="str">
        <f>IFERROR(INDEX(body!$B$2:$B$34,MATCH(INDEX(souhrn!$C$2:$C$1899,MATCH(CONCATENATE("5#",$B71),souhrn!$E$2:$E$1899,0),1),body!$A$2:$A$34,0),1),"")</f>
        <v/>
      </c>
      <c r="H71" t="str">
        <f>IFERROR(INDEX(body!$B$2:$B$34,MATCH(INDEX(souhrn!$C$2:$C$1899,MATCH(CONCATENATE("6#",$B71),souhrn!$E$2:$E$1899,0),1),body!$A$2:$A$34,0),1),"")</f>
        <v/>
      </c>
      <c r="I71" t="str">
        <f>IFERROR(INDEX(body!$B$2:$B$34,MATCH(INDEX(souhrn!$C$2:$C$1899,MATCH(CONCATENATE("7#",$B71),souhrn!$E$2:$E$1899,0),1),body!$A$2:$A$34,0),1),"")</f>
        <v/>
      </c>
      <c r="J71" t="str">
        <f>IFERROR(INDEX(body!$B$2:$B$34,MATCH(INDEX(souhrn!$C$2:$C$1899,MATCH(CONCATENATE("8#",$B71),souhrn!$E$2:$E$1899,0),1),body!$A$2:$A$34,0),1),"")</f>
        <v/>
      </c>
      <c r="K71" t="str">
        <f>IFERROR(INDEX(body!$F$2:$F$34,MATCH(INDEX(souhrn!$C$2:$C$1899,MATCH(CONCATENATE("19#",$B71),souhrn!$E$2:$E$1899,0),1),body!$A$2:$A$34,0),1),"")</f>
        <v/>
      </c>
      <c r="L71" t="str">
        <f>IFERROR(INDEX(body!$F$2:$F$34,MATCH(INDEX(souhrn!$C$2:$C$1899,MATCH(CONCATENATE("20#",$B71),souhrn!$E$2:$E$1899,0),1),body!$A$2:$A$34,0),1),"")</f>
        <v/>
      </c>
      <c r="M71" t="str">
        <f>IFERROR(INDEX(body!$F$2:$F$34,MATCH(INDEX(souhrn!$C$2:$C$1899,MATCH(CONCATENATE("21#",$B71),souhrn!$E$2:$E$1899,0),1),body!$A$2:$A$34,0),1),"")</f>
        <v/>
      </c>
      <c r="N71" t="str">
        <f>IFERROR(INDEX(body!$F$2:$F$34,MATCH(INDEX(souhrn!$C$2:$C$1899,MATCH(CONCATENATE("22#",$B71),souhrn!$E$2:$E$1899,0),1),body!$A$2:$A$34,0),1),"")</f>
        <v/>
      </c>
      <c r="O71" t="str">
        <f>IFERROR(INDEX(body!$F$2:$F$34,MATCH(INDEX(souhrn!$C$2:$C$1899,MATCH(CONCATENATE("23#",$B71),souhrn!$E$2:$E$1899,0),1),body!$A$2:$A$34,0),1),"")</f>
        <v/>
      </c>
      <c r="P71" t="str">
        <f>IFERROR(INDEX(body!$F$2:$F$34,MATCH(INDEX(souhrn!$C$2:$C$1899,MATCH(CONCATENATE("24#",$B71),souhrn!$E$2:$E$1899,0),1),body!$A$2:$A$34,0),1),"")</f>
        <v/>
      </c>
      <c r="Q71">
        <f>IFERROR(INDEX(body!$D$2:$D$34,MATCH(INDEX(souhrn!$C$2:$C$1899,MATCH(CONCATENATE("9#",$B71),souhrn!$E$2:$E$1899,0),1),body!$A$2:$A$34,0),1),"")</f>
        <v>36</v>
      </c>
      <c r="R71">
        <f>IFERROR(INDEX(body!$D$2:$D$34,MATCH(INDEX(souhrn!$C$2:$C$1899,MATCH(CONCATENATE("10#",$B71),souhrn!$E$2:$E$1899,0),1),body!$A$2:$A$34,0),1),"")</f>
        <v>32</v>
      </c>
      <c r="S71">
        <f>IFERROR(INDEX(body!$C$2:$C$34,MATCH(INDEX(souhrn!$C$2:$C$1899,MATCH(CONCATENATE("11#",$B71),souhrn!$E$2:$E$1899,0),1),body!$A$2:$A$34,0),1),"")</f>
        <v>26</v>
      </c>
      <c r="T71">
        <f>IFERROR(INDEX(body!$C$2:$C$34,MATCH(INDEX(souhrn!$C$2:$C$1899,MATCH(CONCATENATE("12#",$B71),souhrn!$E$2:$E$1899,0),1),body!$A$2:$A$34,0),1),"")</f>
        <v>32</v>
      </c>
      <c r="U71" t="str">
        <f>IFERROR(INDEX(body!$C$2:$C$34,MATCH(INDEX(souhrn!$C$2:$C$1899,MATCH(CONCATENATE("13#",$B71),souhrn!$E$2:$E$1899,0),1),body!$A$2:$A$34,0),1),"")</f>
        <v/>
      </c>
      <c r="V71" t="str">
        <f>IFERROR(INDEX(body!$C$2:$C$34,MATCH(INDEX(souhrn!$C$2:$C$1899,MATCH(CONCATENATE("14#",$B71),souhrn!$E$2:$E$1899,0),1),body!$A$2:$A$34,0),1),"")</f>
        <v/>
      </c>
      <c r="W71">
        <f>IFERROR(INDEX(body!$E$2:$E$34,MATCH(INDEX(souhrn!$C$2:$C$1899,MATCH(CONCATENATE("15#",$B71),souhrn!$E$2:$E$1899,0),1),body!$A$2:$A$34,0),1),"")</f>
        <v>16</v>
      </c>
      <c r="X71">
        <f>IFERROR(INDEX(body!$E$2:$E$34,MATCH(INDEX(souhrn!$C$2:$C$1899,MATCH(CONCATENATE("16#",$B71),souhrn!$E$2:$E$1899,0),1),body!$A$2:$A$34,0),1),"")</f>
        <v>18</v>
      </c>
      <c r="Y71">
        <f>IFERROR(INDEX(body!$E$2:$E$34,MATCH(INDEX(souhrn!$C$2:$C$1899,MATCH(CONCATENATE("17#",$B71),souhrn!$E$2:$E$1899,0),1),body!$A$2:$A$34,0),1),"")</f>
        <v>16</v>
      </c>
      <c r="Z71">
        <f>IFERROR(INDEX(body!$E$2:$E$34,MATCH(INDEX(souhrn!$C$2:$C$1899,MATCH(CONCATENATE("18#",$B71),souhrn!$E$2:$E$1899,0),1),body!$A$2:$A$34,0),1),"")</f>
        <v>18</v>
      </c>
      <c r="AA71">
        <f>INDEX(zavody!B:B,MATCH(B71,zavody!A:A,0))</f>
        <v>8</v>
      </c>
      <c r="AB71">
        <f t="shared" si="4"/>
        <v>194</v>
      </c>
      <c r="AC71">
        <f t="shared" si="5"/>
        <v>194</v>
      </c>
      <c r="AD71">
        <v>67</v>
      </c>
      <c r="AE71">
        <f t="shared" si="6"/>
        <v>126</v>
      </c>
      <c r="AF71">
        <v>210</v>
      </c>
    </row>
    <row r="72" spans="1:32" x14ac:dyDescent="0.45">
      <c r="A72">
        <v>6110</v>
      </c>
      <c r="B72" t="s">
        <v>205</v>
      </c>
      <c r="C72" t="str">
        <f>IFERROR(INDEX(body!$B$2:$B$34,MATCH(INDEX(souhrn!$C$2:$C$1899,MATCH(CONCATENATE("1#",$B72),souhrn!$E$2:$E$1899,0),1),body!$A$2:$A$34,0),1),"")</f>
        <v/>
      </c>
      <c r="D72" t="str">
        <f>IFERROR(INDEX(body!$B$2:$B$34,MATCH(INDEX(souhrn!$C$2:$C$1899,MATCH(CONCATENATE("2#",$B72),souhrn!$E$2:$E$1899,0),1),body!$A$2:$A$34,0),1),"")</f>
        <v/>
      </c>
      <c r="E72" t="str">
        <f>IFERROR(INDEX(body!$B$2:$B$34,MATCH(INDEX(souhrn!$C$2:$C$1899,MATCH(CONCATENATE("3#",$B72),souhrn!$E$2:$E$1899,0),1),body!$A$2:$A$34,0),1),"")</f>
        <v/>
      </c>
      <c r="F72" t="str">
        <f>IFERROR(INDEX(body!$B$2:$B$34,MATCH(INDEX(souhrn!$C$2:$C$1899,MATCH(CONCATENATE("4#",$B72),souhrn!$E$2:$E$1899,0),1),body!$A$2:$A$34,0),1),"")</f>
        <v/>
      </c>
      <c r="G72" t="str">
        <f>IFERROR(INDEX(body!$B$2:$B$34,MATCH(INDEX(souhrn!$C$2:$C$1899,MATCH(CONCATENATE("5#",$B72),souhrn!$E$2:$E$1899,0),1),body!$A$2:$A$34,0),1),"")</f>
        <v/>
      </c>
      <c r="H72" t="str">
        <f>IFERROR(INDEX(body!$B$2:$B$34,MATCH(INDEX(souhrn!$C$2:$C$1899,MATCH(CONCATENATE("6#",$B72),souhrn!$E$2:$E$1899,0),1),body!$A$2:$A$34,0),1),"")</f>
        <v/>
      </c>
      <c r="I72" t="str">
        <f>IFERROR(INDEX(body!$B$2:$B$34,MATCH(INDEX(souhrn!$C$2:$C$1899,MATCH(CONCATENATE("7#",$B72),souhrn!$E$2:$E$1899,0),1),body!$A$2:$A$34,0),1),"")</f>
        <v/>
      </c>
      <c r="J72" t="str">
        <f>IFERROR(INDEX(body!$B$2:$B$34,MATCH(INDEX(souhrn!$C$2:$C$1899,MATCH(CONCATENATE("8#",$B72),souhrn!$E$2:$E$1899,0),1),body!$A$2:$A$34,0),1),"")</f>
        <v/>
      </c>
      <c r="K72" t="str">
        <f>IFERROR(INDEX(body!$F$2:$F$34,MATCH(INDEX(souhrn!$C$2:$C$1899,MATCH(CONCATENATE("19#",$B72),souhrn!$E$2:$E$1899,0),1),body!$A$2:$A$34,0),1),"")</f>
        <v/>
      </c>
      <c r="L72" t="str">
        <f>IFERROR(INDEX(body!$F$2:$F$34,MATCH(INDEX(souhrn!$C$2:$C$1899,MATCH(CONCATENATE("20#",$B72),souhrn!$E$2:$E$1899,0),1),body!$A$2:$A$34,0),1),"")</f>
        <v/>
      </c>
      <c r="M72">
        <f>IFERROR(INDEX(body!$F$2:$F$34,MATCH(INDEX(souhrn!$C$2:$C$1899,MATCH(CONCATENATE("21#",$B72),souhrn!$E$2:$E$1899,0),1),body!$A$2:$A$34,0),1),"")</f>
        <v>16</v>
      </c>
      <c r="N72">
        <f>IFERROR(INDEX(body!$F$2:$F$34,MATCH(INDEX(souhrn!$C$2:$C$1899,MATCH(CONCATENATE("22#",$B72),souhrn!$E$2:$E$1899,0),1),body!$A$2:$A$34,0),1),"")</f>
        <v>12</v>
      </c>
      <c r="O72" t="str">
        <f>IFERROR(INDEX(body!$F$2:$F$34,MATCH(INDEX(souhrn!$C$2:$C$1899,MATCH(CONCATENATE("23#",$B72),souhrn!$E$2:$E$1899,0),1),body!$A$2:$A$34,0),1),"")</f>
        <v/>
      </c>
      <c r="P72" t="str">
        <f>IFERROR(INDEX(body!$F$2:$F$34,MATCH(INDEX(souhrn!$C$2:$C$1899,MATCH(CONCATENATE("24#",$B72),souhrn!$E$2:$E$1899,0),1),body!$A$2:$A$34,0),1),"")</f>
        <v/>
      </c>
      <c r="Q72">
        <f>IFERROR(INDEX(body!$D$2:$D$34,MATCH(INDEX(souhrn!$C$2:$C$1899,MATCH(CONCATENATE("9#",$B72),souhrn!$E$2:$E$1899,0),1),body!$A$2:$A$34,0),1),"")</f>
        <v>28</v>
      </c>
      <c r="R72">
        <f>IFERROR(INDEX(body!$D$2:$D$34,MATCH(INDEX(souhrn!$C$2:$C$1899,MATCH(CONCATENATE("10#",$B72),souhrn!$E$2:$E$1899,0),1),body!$A$2:$A$34,0),1),"")</f>
        <v>12</v>
      </c>
      <c r="S72">
        <f>IFERROR(INDEX(body!$C$2:$C$34,MATCH(INDEX(souhrn!$C$2:$C$1899,MATCH(CONCATENATE("11#",$B72),souhrn!$E$2:$E$1899,0),1),body!$A$2:$A$34,0),1),"")</f>
        <v>32</v>
      </c>
      <c r="T72">
        <f>IFERROR(INDEX(body!$C$2:$C$34,MATCH(INDEX(souhrn!$C$2:$C$1899,MATCH(CONCATENATE("12#",$B72),souhrn!$E$2:$E$1899,0),1),body!$A$2:$A$34,0),1),"")</f>
        <v>20</v>
      </c>
      <c r="U72" t="str">
        <f>IFERROR(INDEX(body!$C$2:$C$34,MATCH(INDEX(souhrn!$C$2:$C$1899,MATCH(CONCATENATE("13#",$B72),souhrn!$E$2:$E$1899,0),1),body!$A$2:$A$34,0),1),"")</f>
        <v/>
      </c>
      <c r="V72" t="str">
        <f>IFERROR(INDEX(body!$C$2:$C$34,MATCH(INDEX(souhrn!$C$2:$C$1899,MATCH(CONCATENATE("14#",$B72),souhrn!$E$2:$E$1899,0),1),body!$A$2:$A$34,0),1),"")</f>
        <v/>
      </c>
      <c r="W72">
        <f>IFERROR(INDEX(body!$E$2:$E$34,MATCH(INDEX(souhrn!$C$2:$C$1899,MATCH(CONCATENATE("15#",$B72),souhrn!$E$2:$E$1899,0),1),body!$A$2:$A$34,0),1),"")</f>
        <v>22</v>
      </c>
      <c r="X72">
        <f>IFERROR(INDEX(body!$E$2:$E$34,MATCH(INDEX(souhrn!$C$2:$C$1899,MATCH(CONCATENATE("16#",$B72),souhrn!$E$2:$E$1899,0),1),body!$A$2:$A$34,0),1),"")</f>
        <v>14</v>
      </c>
      <c r="Y72">
        <f>IFERROR(INDEX(body!$E$2:$E$34,MATCH(INDEX(souhrn!$C$2:$C$1899,MATCH(CONCATENATE("17#",$B72),souhrn!$E$2:$E$1899,0),1),body!$A$2:$A$34,0),1),"")</f>
        <v>18</v>
      </c>
      <c r="Z72">
        <f>IFERROR(INDEX(body!$E$2:$E$34,MATCH(INDEX(souhrn!$C$2:$C$1899,MATCH(CONCATENATE("18#",$B72),souhrn!$E$2:$E$1899,0),1),body!$A$2:$A$34,0),1),"")</f>
        <v>20</v>
      </c>
      <c r="AA72">
        <f>INDEX(zavody!B:B,MATCH(B72,zavody!A:A,0))</f>
        <v>10</v>
      </c>
      <c r="AB72">
        <f t="shared" si="4"/>
        <v>194</v>
      </c>
      <c r="AC72">
        <f t="shared" si="5"/>
        <v>194</v>
      </c>
      <c r="AD72">
        <v>68</v>
      </c>
      <c r="AE72">
        <f t="shared" si="6"/>
        <v>120</v>
      </c>
      <c r="AF72">
        <v>198</v>
      </c>
    </row>
    <row r="73" spans="1:32" x14ac:dyDescent="0.45">
      <c r="A73">
        <v>3558</v>
      </c>
      <c r="B73" t="s">
        <v>32</v>
      </c>
      <c r="C73" t="str">
        <f>IFERROR(INDEX(body!$B$2:$B$34,MATCH(INDEX(souhrn!$C$2:$C$1899,MATCH(CONCATENATE("1#",$B73),souhrn!$E$2:$E$1899,0),1),body!$A$2:$A$34,0),1),"")</f>
        <v/>
      </c>
      <c r="D73" t="str">
        <f>IFERROR(INDEX(body!$B$2:$B$34,MATCH(INDEX(souhrn!$C$2:$C$1899,MATCH(CONCATENATE("2#",$B73),souhrn!$E$2:$E$1899,0),1),body!$A$2:$A$34,0),1),"")</f>
        <v/>
      </c>
      <c r="E73" t="str">
        <f>IFERROR(INDEX(body!$B$2:$B$34,MATCH(INDEX(souhrn!$C$2:$C$1899,MATCH(CONCATENATE("3#",$B73),souhrn!$E$2:$E$1899,0),1),body!$A$2:$A$34,0),1),"")</f>
        <v/>
      </c>
      <c r="F73" t="str">
        <f>IFERROR(INDEX(body!$B$2:$B$34,MATCH(INDEX(souhrn!$C$2:$C$1899,MATCH(CONCATENATE("4#",$B73),souhrn!$E$2:$E$1899,0),1),body!$A$2:$A$34,0),1),"")</f>
        <v/>
      </c>
      <c r="G73" t="str">
        <f>IFERROR(INDEX(body!$B$2:$B$34,MATCH(INDEX(souhrn!$C$2:$C$1899,MATCH(CONCATENATE("5#",$B73),souhrn!$E$2:$E$1899,0),1),body!$A$2:$A$34,0),1),"")</f>
        <v/>
      </c>
      <c r="H73" t="str">
        <f>IFERROR(INDEX(body!$B$2:$B$34,MATCH(INDEX(souhrn!$C$2:$C$1899,MATCH(CONCATENATE("6#",$B73),souhrn!$E$2:$E$1899,0),1),body!$A$2:$A$34,0),1),"")</f>
        <v/>
      </c>
      <c r="I73" t="str">
        <f>IFERROR(INDEX(body!$B$2:$B$34,MATCH(INDEX(souhrn!$C$2:$C$1899,MATCH(CONCATENATE("7#",$B73),souhrn!$E$2:$E$1899,0),1),body!$A$2:$A$34,0),1),"")</f>
        <v/>
      </c>
      <c r="J73" t="str">
        <f>IFERROR(INDEX(body!$B$2:$B$34,MATCH(INDEX(souhrn!$C$2:$C$1899,MATCH(CONCATENATE("8#",$B73),souhrn!$E$2:$E$1899,0),1),body!$A$2:$A$34,0),1),"")</f>
        <v/>
      </c>
      <c r="K73">
        <f>IFERROR(INDEX(body!$F$2:$F$34,MATCH(INDEX(souhrn!$C$2:$C$1899,MATCH(CONCATENATE("19#",$B73),souhrn!$E$2:$E$1899,0),1),body!$A$2:$A$34,0),1),"")</f>
        <v>14</v>
      </c>
      <c r="L73">
        <f>IFERROR(INDEX(body!$F$2:$F$34,MATCH(INDEX(souhrn!$C$2:$C$1899,MATCH(CONCATENATE("20#",$B73),souhrn!$E$2:$E$1899,0),1),body!$A$2:$A$34,0),1),"")</f>
        <v>14</v>
      </c>
      <c r="M73">
        <f>IFERROR(INDEX(body!$F$2:$F$34,MATCH(INDEX(souhrn!$C$2:$C$1899,MATCH(CONCATENATE("21#",$B73),souhrn!$E$2:$E$1899,0),1),body!$A$2:$A$34,0),1),"")</f>
        <v>30</v>
      </c>
      <c r="N73">
        <f>IFERROR(INDEX(body!$F$2:$F$34,MATCH(INDEX(souhrn!$C$2:$C$1899,MATCH(CONCATENATE("22#",$B73),souhrn!$E$2:$E$1899,0),1),body!$A$2:$A$34,0),1),"")</f>
        <v>32</v>
      </c>
      <c r="O73">
        <f>IFERROR(INDEX(body!$F$2:$F$34,MATCH(INDEX(souhrn!$C$2:$C$1899,MATCH(CONCATENATE("23#",$B73),souhrn!$E$2:$E$1899,0),1),body!$A$2:$A$34,0),1),"")</f>
        <v>21</v>
      </c>
      <c r="P73">
        <f>IFERROR(INDEX(body!$F$2:$F$34,MATCH(INDEX(souhrn!$C$2:$C$1899,MATCH(CONCATENATE("24#",$B73),souhrn!$E$2:$E$1899,0),1),body!$A$2:$A$34,0),1),"")</f>
        <v>18</v>
      </c>
      <c r="Q73" t="str">
        <f>IFERROR(INDEX(body!$D$2:$D$34,MATCH(INDEX(souhrn!$C$2:$C$1899,MATCH(CONCATENATE("9#",$B73),souhrn!$E$2:$E$1899,0),1),body!$A$2:$A$34,0),1),"")</f>
        <v/>
      </c>
      <c r="R73" t="str">
        <f>IFERROR(INDEX(body!$D$2:$D$34,MATCH(INDEX(souhrn!$C$2:$C$1899,MATCH(CONCATENATE("10#",$B73),souhrn!$E$2:$E$1899,0),1),body!$A$2:$A$34,0),1),"")</f>
        <v/>
      </c>
      <c r="S73">
        <f>IFERROR(INDEX(body!$C$2:$C$34,MATCH(INDEX(souhrn!$C$2:$C$1899,MATCH(CONCATENATE("11#",$B73),souhrn!$E$2:$E$1899,0),1),body!$A$2:$A$34,0),1),"")</f>
        <v>26</v>
      </c>
      <c r="T73">
        <f>IFERROR(INDEX(body!$C$2:$C$34,MATCH(INDEX(souhrn!$C$2:$C$1899,MATCH(CONCATENATE("12#",$B73),souhrn!$E$2:$E$1899,0),1),body!$A$2:$A$34,0),1),"")</f>
        <v>36</v>
      </c>
      <c r="U73" t="str">
        <f>IFERROR(INDEX(body!$C$2:$C$34,MATCH(INDEX(souhrn!$C$2:$C$1899,MATCH(CONCATENATE("13#",$B73),souhrn!$E$2:$E$1899,0),1),body!$A$2:$A$34,0),1),"")</f>
        <v/>
      </c>
      <c r="V73" t="str">
        <f>IFERROR(INDEX(body!$C$2:$C$34,MATCH(INDEX(souhrn!$C$2:$C$1899,MATCH(CONCATENATE("14#",$B73),souhrn!$E$2:$E$1899,0),1),body!$A$2:$A$34,0),1),"")</f>
        <v/>
      </c>
      <c r="W73" t="str">
        <f>IFERROR(INDEX(body!$E$2:$E$34,MATCH(INDEX(souhrn!$C$2:$C$1899,MATCH(CONCATENATE("15#",$B73),souhrn!$E$2:$E$1899,0),1),body!$A$2:$A$34,0),1),"")</f>
        <v/>
      </c>
      <c r="X73" t="str">
        <f>IFERROR(INDEX(body!$E$2:$E$34,MATCH(INDEX(souhrn!$C$2:$C$1899,MATCH(CONCATENATE("16#",$B73),souhrn!$E$2:$E$1899,0),1),body!$A$2:$A$34,0),1),"")</f>
        <v/>
      </c>
      <c r="Y73" t="str">
        <f>IFERROR(INDEX(body!$E$2:$E$34,MATCH(INDEX(souhrn!$C$2:$C$1899,MATCH(CONCATENATE("17#",$B73),souhrn!$E$2:$E$1899,0),1),body!$A$2:$A$34,0),1),"")</f>
        <v/>
      </c>
      <c r="Z73" t="str">
        <f>IFERROR(INDEX(body!$E$2:$E$34,MATCH(INDEX(souhrn!$C$2:$C$1899,MATCH(CONCATENATE("18#",$B73),souhrn!$E$2:$E$1899,0),1),body!$A$2:$A$34,0),1),"")</f>
        <v/>
      </c>
      <c r="AA73">
        <f>INDEX(zavody!B:B,MATCH(B73,zavody!A:A,0))</f>
        <v>8</v>
      </c>
      <c r="AB73">
        <f t="shared" si="4"/>
        <v>191</v>
      </c>
      <c r="AC73">
        <f t="shared" si="5"/>
        <v>191</v>
      </c>
      <c r="AD73">
        <v>69</v>
      </c>
      <c r="AE73">
        <f t="shared" si="6"/>
        <v>191</v>
      </c>
      <c r="AF73">
        <v>163</v>
      </c>
    </row>
    <row r="74" spans="1:32" x14ac:dyDescent="0.45">
      <c r="A74">
        <v>4100</v>
      </c>
      <c r="B74" t="s">
        <v>138</v>
      </c>
      <c r="C74" t="str">
        <f>IFERROR(INDEX(body!$B$2:$B$34,MATCH(INDEX(souhrn!$C$2:$C$1899,MATCH(CONCATENATE("1#",$B74),souhrn!$E$2:$E$1899,0),1),body!$A$2:$A$34,0),1),"")</f>
        <v/>
      </c>
      <c r="D74" t="str">
        <f>IFERROR(INDEX(body!$B$2:$B$34,MATCH(INDEX(souhrn!$C$2:$C$1899,MATCH(CONCATENATE("2#",$B74),souhrn!$E$2:$E$1899,0),1),body!$A$2:$A$34,0),1),"")</f>
        <v/>
      </c>
      <c r="E74" t="str">
        <f>IFERROR(INDEX(body!$B$2:$B$34,MATCH(INDEX(souhrn!$C$2:$C$1899,MATCH(CONCATENATE("3#",$B74),souhrn!$E$2:$E$1899,0),1),body!$A$2:$A$34,0),1),"")</f>
        <v/>
      </c>
      <c r="F74" t="str">
        <f>IFERROR(INDEX(body!$B$2:$B$34,MATCH(INDEX(souhrn!$C$2:$C$1899,MATCH(CONCATENATE("4#",$B74),souhrn!$E$2:$E$1899,0),1),body!$A$2:$A$34,0),1),"")</f>
        <v/>
      </c>
      <c r="G74" t="str">
        <f>IFERROR(INDEX(body!$B$2:$B$34,MATCH(INDEX(souhrn!$C$2:$C$1899,MATCH(CONCATENATE("5#",$B74),souhrn!$E$2:$E$1899,0),1),body!$A$2:$A$34,0),1),"")</f>
        <v/>
      </c>
      <c r="H74" t="str">
        <f>IFERROR(INDEX(body!$B$2:$B$34,MATCH(INDEX(souhrn!$C$2:$C$1899,MATCH(CONCATENATE("6#",$B74),souhrn!$E$2:$E$1899,0),1),body!$A$2:$A$34,0),1),"")</f>
        <v/>
      </c>
      <c r="I74" t="str">
        <f>IFERROR(INDEX(body!$B$2:$B$34,MATCH(INDEX(souhrn!$C$2:$C$1899,MATCH(CONCATENATE("7#",$B74),souhrn!$E$2:$E$1899,0),1),body!$A$2:$A$34,0),1),"")</f>
        <v/>
      </c>
      <c r="J74" t="str">
        <f>IFERROR(INDEX(body!$B$2:$B$34,MATCH(INDEX(souhrn!$C$2:$C$1899,MATCH(CONCATENATE("8#",$B74),souhrn!$E$2:$E$1899,0),1),body!$A$2:$A$34,0),1),"")</f>
        <v/>
      </c>
      <c r="K74">
        <f>IFERROR(INDEX(body!$F$2:$F$34,MATCH(INDEX(souhrn!$C$2:$C$1899,MATCH(CONCATENATE("19#",$B74),souhrn!$E$2:$E$1899,0),1),body!$A$2:$A$34,0),1),"")</f>
        <v>30</v>
      </c>
      <c r="L74">
        <f>IFERROR(INDEX(body!$F$2:$F$34,MATCH(INDEX(souhrn!$C$2:$C$1899,MATCH(CONCATENATE("20#",$B74),souhrn!$E$2:$E$1899,0),1),body!$A$2:$A$34,0),1),"")</f>
        <v>30</v>
      </c>
      <c r="M74">
        <f>IFERROR(INDEX(body!$F$2:$F$34,MATCH(INDEX(souhrn!$C$2:$C$1899,MATCH(CONCATENATE("21#",$B74),souhrn!$E$2:$E$1899,0),1),body!$A$2:$A$34,0),1),"")</f>
        <v>22</v>
      </c>
      <c r="N74">
        <f>IFERROR(INDEX(body!$F$2:$F$34,MATCH(INDEX(souhrn!$C$2:$C$1899,MATCH(CONCATENATE("22#",$B74),souhrn!$E$2:$E$1899,0),1),body!$A$2:$A$34,0),1),"")</f>
        <v>16</v>
      </c>
      <c r="O74">
        <f>IFERROR(INDEX(body!$F$2:$F$34,MATCH(INDEX(souhrn!$C$2:$C$1899,MATCH(CONCATENATE("23#",$B74),souhrn!$E$2:$E$1899,0),1),body!$A$2:$A$34,0),1),"")</f>
        <v>21</v>
      </c>
      <c r="P74">
        <f>IFERROR(INDEX(body!$F$2:$F$34,MATCH(INDEX(souhrn!$C$2:$C$1899,MATCH(CONCATENATE("24#",$B74),souhrn!$E$2:$E$1899,0),1),body!$A$2:$A$34,0),1),"")</f>
        <v>28</v>
      </c>
      <c r="Q74" t="str">
        <f>IFERROR(INDEX(body!$D$2:$D$34,MATCH(INDEX(souhrn!$C$2:$C$1899,MATCH(CONCATENATE("9#",$B74),souhrn!$E$2:$E$1899,0),1),body!$A$2:$A$34,0),1),"")</f>
        <v/>
      </c>
      <c r="R74" t="str">
        <f>IFERROR(INDEX(body!$D$2:$D$34,MATCH(INDEX(souhrn!$C$2:$C$1899,MATCH(CONCATENATE("10#",$B74),souhrn!$E$2:$E$1899,0),1),body!$A$2:$A$34,0),1),"")</f>
        <v/>
      </c>
      <c r="S74">
        <f>IFERROR(INDEX(body!$C$2:$C$34,MATCH(INDEX(souhrn!$C$2:$C$1899,MATCH(CONCATENATE("11#",$B74),souhrn!$E$2:$E$1899,0),1),body!$A$2:$A$34,0),1),"")</f>
        <v>20</v>
      </c>
      <c r="T74">
        <f>IFERROR(INDEX(body!$C$2:$C$34,MATCH(INDEX(souhrn!$C$2:$C$1899,MATCH(CONCATENATE("12#",$B74),souhrn!$E$2:$E$1899,0),1),body!$A$2:$A$34,0),1),"")</f>
        <v>22</v>
      </c>
      <c r="U74" t="str">
        <f>IFERROR(INDEX(body!$C$2:$C$34,MATCH(INDEX(souhrn!$C$2:$C$1899,MATCH(CONCATENATE("13#",$B74),souhrn!$E$2:$E$1899,0),1),body!$A$2:$A$34,0),1),"")</f>
        <v/>
      </c>
      <c r="V74" t="str">
        <f>IFERROR(INDEX(body!$C$2:$C$34,MATCH(INDEX(souhrn!$C$2:$C$1899,MATCH(CONCATENATE("14#",$B74),souhrn!$E$2:$E$1899,0),1),body!$A$2:$A$34,0),1),"")</f>
        <v/>
      </c>
      <c r="W74" t="str">
        <f>IFERROR(INDEX(body!$E$2:$E$34,MATCH(INDEX(souhrn!$C$2:$C$1899,MATCH(CONCATENATE("15#",$B74),souhrn!$E$2:$E$1899,0),1),body!$A$2:$A$34,0),1),"")</f>
        <v/>
      </c>
      <c r="X74" t="str">
        <f>IFERROR(INDEX(body!$E$2:$E$34,MATCH(INDEX(souhrn!$C$2:$C$1899,MATCH(CONCATENATE("16#",$B74),souhrn!$E$2:$E$1899,0),1),body!$A$2:$A$34,0),1),"")</f>
        <v/>
      </c>
      <c r="Y74" t="str">
        <f>IFERROR(INDEX(body!$E$2:$E$34,MATCH(INDEX(souhrn!$C$2:$C$1899,MATCH(CONCATENATE("17#",$B74),souhrn!$E$2:$E$1899,0),1),body!$A$2:$A$34,0),1),"")</f>
        <v/>
      </c>
      <c r="Z74" t="str">
        <f>IFERROR(INDEX(body!$E$2:$E$34,MATCH(INDEX(souhrn!$C$2:$C$1899,MATCH(CONCATENATE("18#",$B74),souhrn!$E$2:$E$1899,0),1),body!$A$2:$A$34,0),1),"")</f>
        <v/>
      </c>
      <c r="AA74">
        <f>INDEX(zavody!B:B,MATCH(B74,zavody!A:A,0))</f>
        <v>8</v>
      </c>
      <c r="AB74">
        <f t="shared" si="4"/>
        <v>189</v>
      </c>
      <c r="AC74">
        <f t="shared" si="5"/>
        <v>189</v>
      </c>
      <c r="AD74">
        <v>70</v>
      </c>
      <c r="AE74">
        <f t="shared" si="6"/>
        <v>189</v>
      </c>
      <c r="AF74">
        <v>143</v>
      </c>
    </row>
    <row r="75" spans="1:32" x14ac:dyDescent="0.45">
      <c r="A75">
        <v>4878</v>
      </c>
      <c r="B75" t="s">
        <v>140</v>
      </c>
      <c r="C75">
        <f>IFERROR(INDEX(body!$B$2:$B$34,MATCH(INDEX(souhrn!$C$2:$C$1899,MATCH(CONCATENATE("1#",$B75),souhrn!$E$2:$E$1899,0),1),body!$A$2:$A$34,0),1),"")</f>
        <v>28</v>
      </c>
      <c r="D75">
        <f>IFERROR(INDEX(body!$B$2:$B$34,MATCH(INDEX(souhrn!$C$2:$C$1899,MATCH(CONCATENATE("2#",$B75),souhrn!$E$2:$E$1899,0),1),body!$A$2:$A$34,0),1),"")</f>
        <v>20</v>
      </c>
      <c r="E75" t="str">
        <f>IFERROR(INDEX(body!$B$2:$B$34,MATCH(INDEX(souhrn!$C$2:$C$1899,MATCH(CONCATENATE("3#",$B75),souhrn!$E$2:$E$1899,0),1),body!$A$2:$A$34,0),1),"")</f>
        <v/>
      </c>
      <c r="F75">
        <f>IFERROR(INDEX(body!$B$2:$B$34,MATCH(INDEX(souhrn!$C$2:$C$1899,MATCH(CONCATENATE("4#",$B75),souhrn!$E$2:$E$1899,0),1),body!$A$2:$A$34,0),1),"")</f>
        <v>14</v>
      </c>
      <c r="G75" t="str">
        <f>IFERROR(INDEX(body!$B$2:$B$34,MATCH(INDEX(souhrn!$C$2:$C$1899,MATCH(CONCATENATE("5#",$B75),souhrn!$E$2:$E$1899,0),1),body!$A$2:$A$34,0),1),"")</f>
        <v/>
      </c>
      <c r="H75" t="str">
        <f>IFERROR(INDEX(body!$B$2:$B$34,MATCH(INDEX(souhrn!$C$2:$C$1899,MATCH(CONCATENATE("6#",$B75),souhrn!$E$2:$E$1899,0),1),body!$A$2:$A$34,0),1),"")</f>
        <v/>
      </c>
      <c r="I75" t="str">
        <f>IFERROR(INDEX(body!$B$2:$B$34,MATCH(INDEX(souhrn!$C$2:$C$1899,MATCH(CONCATENATE("7#",$B75),souhrn!$E$2:$E$1899,0),1),body!$A$2:$A$34,0),1),"")</f>
        <v/>
      </c>
      <c r="J75">
        <f>IFERROR(INDEX(body!$B$2:$B$34,MATCH(INDEX(souhrn!$C$2:$C$1899,MATCH(CONCATENATE("8#",$B75),souhrn!$E$2:$E$1899,0),1),body!$A$2:$A$34,0),1),"")</f>
        <v>34</v>
      </c>
      <c r="K75" t="str">
        <f>IFERROR(INDEX(body!$F$2:$F$34,MATCH(INDEX(souhrn!$C$2:$C$1899,MATCH(CONCATENATE("19#",$B75),souhrn!$E$2:$E$1899,0),1),body!$A$2:$A$34,0),1),"")</f>
        <v/>
      </c>
      <c r="L75" t="str">
        <f>IFERROR(INDEX(body!$F$2:$F$34,MATCH(INDEX(souhrn!$C$2:$C$1899,MATCH(CONCATENATE("20#",$B75),souhrn!$E$2:$E$1899,0),1),body!$A$2:$A$34,0),1),"")</f>
        <v/>
      </c>
      <c r="M75" t="str">
        <f>IFERROR(INDEX(body!$F$2:$F$34,MATCH(INDEX(souhrn!$C$2:$C$1899,MATCH(CONCATENATE("21#",$B75),souhrn!$E$2:$E$1899,0),1),body!$A$2:$A$34,0),1),"")</f>
        <v/>
      </c>
      <c r="N75" t="str">
        <f>IFERROR(INDEX(body!$F$2:$F$34,MATCH(INDEX(souhrn!$C$2:$C$1899,MATCH(CONCATENATE("22#",$B75),souhrn!$E$2:$E$1899,0),1),body!$A$2:$A$34,0),1),"")</f>
        <v/>
      </c>
      <c r="O75" t="str">
        <f>IFERROR(INDEX(body!$F$2:$F$34,MATCH(INDEX(souhrn!$C$2:$C$1899,MATCH(CONCATENATE("23#",$B75),souhrn!$E$2:$E$1899,0),1),body!$A$2:$A$34,0),1),"")</f>
        <v/>
      </c>
      <c r="P75" t="str">
        <f>IFERROR(INDEX(body!$F$2:$F$34,MATCH(INDEX(souhrn!$C$2:$C$1899,MATCH(CONCATENATE("24#",$B75),souhrn!$E$2:$E$1899,0),1),body!$A$2:$A$34,0),1),"")</f>
        <v/>
      </c>
      <c r="Q75">
        <f>IFERROR(INDEX(body!$D$2:$D$34,MATCH(INDEX(souhrn!$C$2:$C$1899,MATCH(CONCATENATE("9#",$B75),souhrn!$E$2:$E$1899,0),1),body!$A$2:$A$34,0),1),"")</f>
        <v>22</v>
      </c>
      <c r="R75">
        <f>IFERROR(INDEX(body!$D$2:$D$34,MATCH(INDEX(souhrn!$C$2:$C$1899,MATCH(CONCATENATE("10#",$B75),souhrn!$E$2:$E$1899,0),1),body!$A$2:$A$34,0),1),"")</f>
        <v>24</v>
      </c>
      <c r="S75">
        <f>IFERROR(INDEX(body!$C$2:$C$34,MATCH(INDEX(souhrn!$C$2:$C$1899,MATCH(CONCATENATE("11#",$B75),souhrn!$E$2:$E$1899,0),1),body!$A$2:$A$34,0),1),"")</f>
        <v>19</v>
      </c>
      <c r="T75">
        <f>IFERROR(INDEX(body!$C$2:$C$34,MATCH(INDEX(souhrn!$C$2:$C$1899,MATCH(CONCATENATE("12#",$B75),souhrn!$E$2:$E$1899,0),1),body!$A$2:$A$34,0),1),"")</f>
        <v>28</v>
      </c>
      <c r="U75" t="str">
        <f>IFERROR(INDEX(body!$C$2:$C$34,MATCH(INDEX(souhrn!$C$2:$C$1899,MATCH(CONCATENATE("13#",$B75),souhrn!$E$2:$E$1899,0),1),body!$A$2:$A$34,0),1),"")</f>
        <v/>
      </c>
      <c r="V75" t="str">
        <f>IFERROR(INDEX(body!$C$2:$C$34,MATCH(INDEX(souhrn!$C$2:$C$1899,MATCH(CONCATENATE("14#",$B75),souhrn!$E$2:$E$1899,0),1),body!$A$2:$A$34,0),1),"")</f>
        <v/>
      </c>
      <c r="W75" t="str">
        <f>IFERROR(INDEX(body!$E$2:$E$34,MATCH(INDEX(souhrn!$C$2:$C$1899,MATCH(CONCATENATE("15#",$B75),souhrn!$E$2:$E$1899,0),1),body!$A$2:$A$34,0),1),"")</f>
        <v/>
      </c>
      <c r="X75" t="str">
        <f>IFERROR(INDEX(body!$E$2:$E$34,MATCH(INDEX(souhrn!$C$2:$C$1899,MATCH(CONCATENATE("16#",$B75),souhrn!$E$2:$E$1899,0),1),body!$A$2:$A$34,0),1),"")</f>
        <v/>
      </c>
      <c r="Y75" t="str">
        <f>IFERROR(INDEX(body!$E$2:$E$34,MATCH(INDEX(souhrn!$C$2:$C$1899,MATCH(CONCATENATE("17#",$B75),souhrn!$E$2:$E$1899,0),1),body!$A$2:$A$34,0),1),"")</f>
        <v/>
      </c>
      <c r="Z75" t="str">
        <f>IFERROR(INDEX(body!$E$2:$E$34,MATCH(INDEX(souhrn!$C$2:$C$1899,MATCH(CONCATENATE("18#",$B75),souhrn!$E$2:$E$1899,0),1),body!$A$2:$A$34,0),1),"")</f>
        <v/>
      </c>
      <c r="AA75">
        <f>INDEX(zavody!B:B,MATCH(B75,zavody!A:A,0))</f>
        <v>8</v>
      </c>
      <c r="AB75">
        <f t="shared" si="4"/>
        <v>189</v>
      </c>
      <c r="AC75">
        <f t="shared" si="5"/>
        <v>189</v>
      </c>
      <c r="AD75">
        <v>71</v>
      </c>
      <c r="AE75">
        <f t="shared" si="6"/>
        <v>189</v>
      </c>
      <c r="AF75">
        <v>187</v>
      </c>
    </row>
    <row r="76" spans="1:32" x14ac:dyDescent="0.45">
      <c r="A76">
        <v>3556</v>
      </c>
      <c r="B76" t="s">
        <v>175</v>
      </c>
      <c r="C76" t="str">
        <f>IFERROR(INDEX(body!$B$2:$B$34,MATCH(INDEX(souhrn!$C$2:$C$1899,MATCH(CONCATENATE("1#",$B76),souhrn!$E$2:$E$1899,0),1),body!$A$2:$A$34,0),1),"")</f>
        <v/>
      </c>
      <c r="D76" t="str">
        <f>IFERROR(INDEX(body!$B$2:$B$34,MATCH(INDEX(souhrn!$C$2:$C$1899,MATCH(CONCATENATE("2#",$B76),souhrn!$E$2:$E$1899,0),1),body!$A$2:$A$34,0),1),"")</f>
        <v/>
      </c>
      <c r="E76" t="str">
        <f>IFERROR(INDEX(body!$B$2:$B$34,MATCH(INDEX(souhrn!$C$2:$C$1899,MATCH(CONCATENATE("3#",$B76),souhrn!$E$2:$E$1899,0),1),body!$A$2:$A$34,0),1),"")</f>
        <v/>
      </c>
      <c r="F76" t="str">
        <f>IFERROR(INDEX(body!$B$2:$B$34,MATCH(INDEX(souhrn!$C$2:$C$1899,MATCH(CONCATENATE("4#",$B76),souhrn!$E$2:$E$1899,0),1),body!$A$2:$A$34,0),1),"")</f>
        <v/>
      </c>
      <c r="G76" t="str">
        <f>IFERROR(INDEX(body!$B$2:$B$34,MATCH(INDEX(souhrn!$C$2:$C$1899,MATCH(CONCATENATE("5#",$B76),souhrn!$E$2:$E$1899,0),1),body!$A$2:$A$34,0),1),"")</f>
        <v/>
      </c>
      <c r="H76" t="str">
        <f>IFERROR(INDEX(body!$B$2:$B$34,MATCH(INDEX(souhrn!$C$2:$C$1899,MATCH(CONCATENATE("6#",$B76),souhrn!$E$2:$E$1899,0),1),body!$A$2:$A$34,0),1),"")</f>
        <v/>
      </c>
      <c r="I76" t="str">
        <f>IFERROR(INDEX(body!$B$2:$B$34,MATCH(INDEX(souhrn!$C$2:$C$1899,MATCH(CONCATENATE("7#",$B76),souhrn!$E$2:$E$1899,0),1),body!$A$2:$A$34,0),1),"")</f>
        <v/>
      </c>
      <c r="J76" t="str">
        <f>IFERROR(INDEX(body!$B$2:$B$34,MATCH(INDEX(souhrn!$C$2:$C$1899,MATCH(CONCATENATE("8#",$B76),souhrn!$E$2:$E$1899,0),1),body!$A$2:$A$34,0),1),"")</f>
        <v/>
      </c>
      <c r="K76">
        <f>IFERROR(INDEX(body!$F$2:$F$34,MATCH(INDEX(souhrn!$C$2:$C$1899,MATCH(CONCATENATE("19#",$B76),souhrn!$E$2:$E$1899,0),1),body!$A$2:$A$34,0),1),"")</f>
        <v>28</v>
      </c>
      <c r="L76">
        <f>IFERROR(INDEX(body!$F$2:$F$34,MATCH(INDEX(souhrn!$C$2:$C$1899,MATCH(CONCATENATE("20#",$B76),souhrn!$E$2:$E$1899,0),1),body!$A$2:$A$34,0),1),"")</f>
        <v>32</v>
      </c>
      <c r="M76">
        <f>IFERROR(INDEX(body!$F$2:$F$34,MATCH(INDEX(souhrn!$C$2:$C$1899,MATCH(CONCATENATE("21#",$B76),souhrn!$E$2:$E$1899,0),1),body!$A$2:$A$34,0),1),"")</f>
        <v>16</v>
      </c>
      <c r="N76">
        <f>IFERROR(INDEX(body!$F$2:$F$34,MATCH(INDEX(souhrn!$C$2:$C$1899,MATCH(CONCATENATE("22#",$B76),souhrn!$E$2:$E$1899,0),1),body!$A$2:$A$34,0),1),"")</f>
        <v>20</v>
      </c>
      <c r="O76">
        <f>IFERROR(INDEX(body!$F$2:$F$34,MATCH(INDEX(souhrn!$C$2:$C$1899,MATCH(CONCATENATE("23#",$B76),souhrn!$E$2:$E$1899,0),1),body!$A$2:$A$34,0),1),"")</f>
        <v>20</v>
      </c>
      <c r="P76">
        <f>IFERROR(INDEX(body!$F$2:$F$34,MATCH(INDEX(souhrn!$C$2:$C$1899,MATCH(CONCATENATE("24#",$B76),souhrn!$E$2:$E$1899,0),1),body!$A$2:$A$34,0),1),"")</f>
        <v>20</v>
      </c>
      <c r="Q76">
        <f>IFERROR(INDEX(body!$D$2:$D$34,MATCH(INDEX(souhrn!$C$2:$C$1899,MATCH(CONCATENATE("9#",$B76),souhrn!$E$2:$E$1899,0),1),body!$A$2:$A$34,0),1),"")</f>
        <v>22</v>
      </c>
      <c r="R76">
        <f>IFERROR(INDEX(body!$D$2:$D$34,MATCH(INDEX(souhrn!$C$2:$C$1899,MATCH(CONCATENATE("10#",$B76),souhrn!$E$2:$E$1899,0),1),body!$A$2:$A$34,0),1),"")</f>
        <v>30</v>
      </c>
      <c r="S76" t="str">
        <f>IFERROR(INDEX(body!$C$2:$C$34,MATCH(INDEX(souhrn!$C$2:$C$1899,MATCH(CONCATENATE("11#",$B76),souhrn!$E$2:$E$1899,0),1),body!$A$2:$A$34,0),1),"")</f>
        <v/>
      </c>
      <c r="T76" t="str">
        <f>IFERROR(INDEX(body!$C$2:$C$34,MATCH(INDEX(souhrn!$C$2:$C$1899,MATCH(CONCATENATE("12#",$B76),souhrn!$E$2:$E$1899,0),1),body!$A$2:$A$34,0),1),"")</f>
        <v/>
      </c>
      <c r="U76" t="str">
        <f>IFERROR(INDEX(body!$C$2:$C$34,MATCH(INDEX(souhrn!$C$2:$C$1899,MATCH(CONCATENATE("13#",$B76),souhrn!$E$2:$E$1899,0),1),body!$A$2:$A$34,0),1),"")</f>
        <v/>
      </c>
      <c r="V76" t="str">
        <f>IFERROR(INDEX(body!$C$2:$C$34,MATCH(INDEX(souhrn!$C$2:$C$1899,MATCH(CONCATENATE("14#",$B76),souhrn!$E$2:$E$1899,0),1),body!$A$2:$A$34,0),1),"")</f>
        <v/>
      </c>
      <c r="W76" t="str">
        <f>IFERROR(INDEX(body!$E$2:$E$34,MATCH(INDEX(souhrn!$C$2:$C$1899,MATCH(CONCATENATE("15#",$B76),souhrn!$E$2:$E$1899,0),1),body!$A$2:$A$34,0),1),"")</f>
        <v/>
      </c>
      <c r="X76" t="str">
        <f>IFERROR(INDEX(body!$E$2:$E$34,MATCH(INDEX(souhrn!$C$2:$C$1899,MATCH(CONCATENATE("16#",$B76),souhrn!$E$2:$E$1899,0),1),body!$A$2:$A$34,0),1),"")</f>
        <v/>
      </c>
      <c r="Y76" t="str">
        <f>IFERROR(INDEX(body!$E$2:$E$34,MATCH(INDEX(souhrn!$C$2:$C$1899,MATCH(CONCATENATE("17#",$B76),souhrn!$E$2:$E$1899,0),1),body!$A$2:$A$34,0),1),"")</f>
        <v/>
      </c>
      <c r="Z76" t="str">
        <f>IFERROR(INDEX(body!$E$2:$E$34,MATCH(INDEX(souhrn!$C$2:$C$1899,MATCH(CONCATENATE("18#",$B76),souhrn!$E$2:$E$1899,0),1),body!$A$2:$A$34,0),1),"")</f>
        <v/>
      </c>
      <c r="AA76">
        <f>INDEX(zavody!B:B,MATCH(B76,zavody!A:A,0))</f>
        <v>8</v>
      </c>
      <c r="AB76">
        <f t="shared" si="4"/>
        <v>188</v>
      </c>
      <c r="AC76">
        <f t="shared" si="5"/>
        <v>188</v>
      </c>
      <c r="AD76">
        <v>72</v>
      </c>
      <c r="AE76">
        <f t="shared" si="6"/>
        <v>188</v>
      </c>
      <c r="AF76">
        <v>159</v>
      </c>
    </row>
    <row r="77" spans="1:32" x14ac:dyDescent="0.45">
      <c r="A77">
        <v>5186</v>
      </c>
      <c r="B77" t="s">
        <v>182</v>
      </c>
      <c r="C77" t="str">
        <f>IFERROR(INDEX(body!$B$2:$B$34,MATCH(INDEX(souhrn!$C$2:$C$1899,MATCH(CONCATENATE("1#",$B77),souhrn!$E$2:$E$1899,0),1),body!$A$2:$A$34,0),1),"")</f>
        <v/>
      </c>
      <c r="D77" t="str">
        <f>IFERROR(INDEX(body!$B$2:$B$34,MATCH(INDEX(souhrn!$C$2:$C$1899,MATCH(CONCATENATE("2#",$B77),souhrn!$E$2:$E$1899,0),1),body!$A$2:$A$34,0),1),"")</f>
        <v/>
      </c>
      <c r="E77" t="str">
        <f>IFERROR(INDEX(body!$B$2:$B$34,MATCH(INDEX(souhrn!$C$2:$C$1899,MATCH(CONCATENATE("3#",$B77),souhrn!$E$2:$E$1899,0),1),body!$A$2:$A$34,0),1),"")</f>
        <v/>
      </c>
      <c r="F77" t="str">
        <f>IFERROR(INDEX(body!$B$2:$B$34,MATCH(INDEX(souhrn!$C$2:$C$1899,MATCH(CONCATENATE("4#",$B77),souhrn!$E$2:$E$1899,0),1),body!$A$2:$A$34,0),1),"")</f>
        <v/>
      </c>
      <c r="G77" t="str">
        <f>IFERROR(INDEX(body!$B$2:$B$34,MATCH(INDEX(souhrn!$C$2:$C$1899,MATCH(CONCATENATE("5#",$B77),souhrn!$E$2:$E$1899,0),1),body!$A$2:$A$34,0),1),"")</f>
        <v/>
      </c>
      <c r="H77" t="str">
        <f>IFERROR(INDEX(body!$B$2:$B$34,MATCH(INDEX(souhrn!$C$2:$C$1899,MATCH(CONCATENATE("6#",$B77),souhrn!$E$2:$E$1899,0),1),body!$A$2:$A$34,0),1),"")</f>
        <v/>
      </c>
      <c r="I77" t="str">
        <f>IFERROR(INDEX(body!$B$2:$B$34,MATCH(INDEX(souhrn!$C$2:$C$1899,MATCH(CONCATENATE("7#",$B77),souhrn!$E$2:$E$1899,0),1),body!$A$2:$A$34,0),1),"")</f>
        <v/>
      </c>
      <c r="J77" t="str">
        <f>IFERROR(INDEX(body!$B$2:$B$34,MATCH(INDEX(souhrn!$C$2:$C$1899,MATCH(CONCATENATE("8#",$B77),souhrn!$E$2:$E$1899,0),1),body!$A$2:$A$34,0),1),"")</f>
        <v/>
      </c>
      <c r="K77" t="str">
        <f>IFERROR(INDEX(body!$F$2:$F$34,MATCH(INDEX(souhrn!$C$2:$C$1899,MATCH(CONCATENATE("19#",$B77),souhrn!$E$2:$E$1899,0),1),body!$A$2:$A$34,0),1),"")</f>
        <v/>
      </c>
      <c r="L77" t="str">
        <f>IFERROR(INDEX(body!$F$2:$F$34,MATCH(INDEX(souhrn!$C$2:$C$1899,MATCH(CONCATENATE("20#",$B77),souhrn!$E$2:$E$1899,0),1),body!$A$2:$A$34,0),1),"")</f>
        <v/>
      </c>
      <c r="M77" t="str">
        <f>IFERROR(INDEX(body!$F$2:$F$34,MATCH(INDEX(souhrn!$C$2:$C$1899,MATCH(CONCATENATE("21#",$B77),souhrn!$E$2:$E$1899,0),1),body!$A$2:$A$34,0),1),"")</f>
        <v/>
      </c>
      <c r="N77" t="str">
        <f>IFERROR(INDEX(body!$F$2:$F$34,MATCH(INDEX(souhrn!$C$2:$C$1899,MATCH(CONCATENATE("22#",$B77),souhrn!$E$2:$E$1899,0),1),body!$A$2:$A$34,0),1),"")</f>
        <v/>
      </c>
      <c r="O77" t="str">
        <f>IFERROR(INDEX(body!$F$2:$F$34,MATCH(INDEX(souhrn!$C$2:$C$1899,MATCH(CONCATENATE("23#",$B77),souhrn!$E$2:$E$1899,0),1),body!$A$2:$A$34,0),1),"")</f>
        <v/>
      </c>
      <c r="P77" t="str">
        <f>IFERROR(INDEX(body!$F$2:$F$34,MATCH(INDEX(souhrn!$C$2:$C$1899,MATCH(CONCATENATE("24#",$B77),souhrn!$E$2:$E$1899,0),1),body!$A$2:$A$34,0),1),"")</f>
        <v/>
      </c>
      <c r="Q77">
        <f>IFERROR(INDEX(body!$D$2:$D$34,MATCH(INDEX(souhrn!$C$2:$C$1899,MATCH(CONCATENATE("9#",$B77),souhrn!$E$2:$E$1899,0),1),body!$A$2:$A$34,0),1),"")</f>
        <v>10</v>
      </c>
      <c r="R77">
        <f>IFERROR(INDEX(body!$D$2:$D$34,MATCH(INDEX(souhrn!$C$2:$C$1899,MATCH(CONCATENATE("10#",$B77),souhrn!$E$2:$E$1899,0),1),body!$A$2:$A$34,0),1),"")</f>
        <v>20</v>
      </c>
      <c r="S77">
        <f>IFERROR(INDEX(body!$C$2:$C$34,MATCH(INDEX(souhrn!$C$2:$C$1899,MATCH(CONCATENATE("11#",$B77),souhrn!$E$2:$E$1899,0),1),body!$A$2:$A$34,0),1),"")</f>
        <v>22</v>
      </c>
      <c r="T77">
        <f>IFERROR(INDEX(body!$C$2:$C$34,MATCH(INDEX(souhrn!$C$2:$C$1899,MATCH(CONCATENATE("12#",$B77),souhrn!$E$2:$E$1899,0),1),body!$A$2:$A$34,0),1),"")</f>
        <v>34</v>
      </c>
      <c r="U77">
        <f>IFERROR(INDEX(body!$C$2:$C$34,MATCH(INDEX(souhrn!$C$2:$C$1899,MATCH(CONCATENATE("13#",$B77),souhrn!$E$2:$E$1899,0),1),body!$A$2:$A$34,0),1),"")</f>
        <v>32</v>
      </c>
      <c r="V77">
        <f>IFERROR(INDEX(body!$C$2:$C$34,MATCH(INDEX(souhrn!$C$2:$C$1899,MATCH(CONCATENATE("14#",$B77),souhrn!$E$2:$E$1899,0),1),body!$A$2:$A$34,0),1),"")</f>
        <v>14</v>
      </c>
      <c r="W77">
        <f>IFERROR(INDEX(body!$E$2:$E$34,MATCH(INDEX(souhrn!$C$2:$C$1899,MATCH(CONCATENATE("15#",$B77),souhrn!$E$2:$E$1899,0),1),body!$A$2:$A$34,0),1),"")</f>
        <v>14</v>
      </c>
      <c r="X77">
        <f>IFERROR(INDEX(body!$E$2:$E$34,MATCH(INDEX(souhrn!$C$2:$C$1899,MATCH(CONCATENATE("16#",$B77),souhrn!$E$2:$E$1899,0),1),body!$A$2:$A$34,0),1),"")</f>
        <v>16</v>
      </c>
      <c r="Y77">
        <f>IFERROR(INDEX(body!$E$2:$E$34,MATCH(INDEX(souhrn!$C$2:$C$1899,MATCH(CONCATENATE("17#",$B77),souhrn!$E$2:$E$1899,0),1),body!$A$2:$A$34,0),1),"")</f>
        <v>12</v>
      </c>
      <c r="Z77">
        <f>IFERROR(INDEX(body!$E$2:$E$34,MATCH(INDEX(souhrn!$C$2:$C$1899,MATCH(CONCATENATE("18#",$B77),souhrn!$E$2:$E$1899,0),1),body!$A$2:$A$34,0),1),"")</f>
        <v>14</v>
      </c>
      <c r="AA77">
        <f>INDEX(zavody!B:B,MATCH(B77,zavody!A:A,0))</f>
        <v>10</v>
      </c>
      <c r="AB77">
        <f t="shared" si="4"/>
        <v>188</v>
      </c>
      <c r="AC77">
        <f t="shared" si="5"/>
        <v>188</v>
      </c>
      <c r="AD77">
        <v>73</v>
      </c>
      <c r="AE77">
        <f t="shared" si="6"/>
        <v>132</v>
      </c>
      <c r="AF77">
        <v>147</v>
      </c>
    </row>
    <row r="78" spans="1:32" x14ac:dyDescent="0.45">
      <c r="A78">
        <v>3264</v>
      </c>
      <c r="B78" t="s">
        <v>26</v>
      </c>
      <c r="C78" t="str">
        <f>IFERROR(INDEX(body!$B$2:$B$34,MATCH(INDEX(souhrn!$C$2:$C$1899,MATCH(CONCATENATE("1#",$B78),souhrn!$E$2:$E$1899,0),1),body!$A$2:$A$34,0),1),"")</f>
        <v/>
      </c>
      <c r="D78" t="str">
        <f>IFERROR(INDEX(body!$B$2:$B$34,MATCH(INDEX(souhrn!$C$2:$C$1899,MATCH(CONCATENATE("2#",$B78),souhrn!$E$2:$E$1899,0),1),body!$A$2:$A$34,0),1),"")</f>
        <v/>
      </c>
      <c r="E78" t="str">
        <f>IFERROR(INDEX(body!$B$2:$B$34,MATCH(INDEX(souhrn!$C$2:$C$1899,MATCH(CONCATENATE("3#",$B78),souhrn!$E$2:$E$1899,0),1),body!$A$2:$A$34,0),1),"")</f>
        <v/>
      </c>
      <c r="F78" t="str">
        <f>IFERROR(INDEX(body!$B$2:$B$34,MATCH(INDEX(souhrn!$C$2:$C$1899,MATCH(CONCATENATE("4#",$B78),souhrn!$E$2:$E$1899,0),1),body!$A$2:$A$34,0),1),"")</f>
        <v/>
      </c>
      <c r="G78" t="str">
        <f>IFERROR(INDEX(body!$B$2:$B$34,MATCH(INDEX(souhrn!$C$2:$C$1899,MATCH(CONCATENATE("5#",$B78),souhrn!$E$2:$E$1899,0),1),body!$A$2:$A$34,0),1),"")</f>
        <v/>
      </c>
      <c r="H78" t="str">
        <f>IFERROR(INDEX(body!$B$2:$B$34,MATCH(INDEX(souhrn!$C$2:$C$1899,MATCH(CONCATENATE("6#",$B78),souhrn!$E$2:$E$1899,0),1),body!$A$2:$A$34,0),1),"")</f>
        <v/>
      </c>
      <c r="I78" t="str">
        <f>IFERROR(INDEX(body!$B$2:$B$34,MATCH(INDEX(souhrn!$C$2:$C$1899,MATCH(CONCATENATE("7#",$B78),souhrn!$E$2:$E$1899,0),1),body!$A$2:$A$34,0),1),"")</f>
        <v/>
      </c>
      <c r="J78" t="str">
        <f>IFERROR(INDEX(body!$B$2:$B$34,MATCH(INDEX(souhrn!$C$2:$C$1899,MATCH(CONCATENATE("8#",$B78),souhrn!$E$2:$E$1899,0),1),body!$A$2:$A$34,0),1),"")</f>
        <v/>
      </c>
      <c r="K78">
        <f>IFERROR(INDEX(body!$F$2:$F$34,MATCH(INDEX(souhrn!$C$2:$C$1899,MATCH(CONCATENATE("19#",$B78),souhrn!$E$2:$E$1899,0),1),body!$A$2:$A$34,0),1),"")</f>
        <v>10</v>
      </c>
      <c r="L78">
        <f>IFERROR(INDEX(body!$F$2:$F$34,MATCH(INDEX(souhrn!$C$2:$C$1899,MATCH(CONCATENATE("20#",$B78),souhrn!$E$2:$E$1899,0),1),body!$A$2:$A$34,0),1),"")</f>
        <v>28</v>
      </c>
      <c r="M78">
        <f>IFERROR(INDEX(body!$F$2:$F$34,MATCH(INDEX(souhrn!$C$2:$C$1899,MATCH(CONCATENATE("21#",$B78),souhrn!$E$2:$E$1899,0),1),body!$A$2:$A$34,0),1),"")</f>
        <v>26</v>
      </c>
      <c r="N78">
        <f>IFERROR(INDEX(body!$F$2:$F$34,MATCH(INDEX(souhrn!$C$2:$C$1899,MATCH(CONCATENATE("22#",$B78),souhrn!$E$2:$E$1899,0),1),body!$A$2:$A$34,0),1),"")</f>
        <v>18</v>
      </c>
      <c r="O78">
        <f>IFERROR(INDEX(body!$F$2:$F$34,MATCH(INDEX(souhrn!$C$2:$C$1899,MATCH(CONCATENATE("23#",$B78),souhrn!$E$2:$E$1899,0),1),body!$A$2:$A$34,0),1),"")</f>
        <v>22</v>
      </c>
      <c r="P78">
        <f>IFERROR(INDEX(body!$F$2:$F$34,MATCH(INDEX(souhrn!$C$2:$C$1899,MATCH(CONCATENATE("24#",$B78),souhrn!$E$2:$E$1899,0),1),body!$A$2:$A$34,0),1),"")</f>
        <v>32</v>
      </c>
      <c r="Q78" t="str">
        <f>IFERROR(INDEX(body!$D$2:$D$34,MATCH(INDEX(souhrn!$C$2:$C$1899,MATCH(CONCATENATE("9#",$B78),souhrn!$E$2:$E$1899,0),1),body!$A$2:$A$34,0),1),"")</f>
        <v/>
      </c>
      <c r="R78" t="str">
        <f>IFERROR(INDEX(body!$D$2:$D$34,MATCH(INDEX(souhrn!$C$2:$C$1899,MATCH(CONCATENATE("10#",$B78),souhrn!$E$2:$E$1899,0),1),body!$A$2:$A$34,0),1),"")</f>
        <v/>
      </c>
      <c r="S78" t="str">
        <f>IFERROR(INDEX(body!$C$2:$C$34,MATCH(INDEX(souhrn!$C$2:$C$1899,MATCH(CONCATENATE("11#",$B78),souhrn!$E$2:$E$1899,0),1),body!$A$2:$A$34,0),1),"")</f>
        <v/>
      </c>
      <c r="T78" t="str">
        <f>IFERROR(INDEX(body!$C$2:$C$34,MATCH(INDEX(souhrn!$C$2:$C$1899,MATCH(CONCATENATE("12#",$B78),souhrn!$E$2:$E$1899,0),1),body!$A$2:$A$34,0),1),"")</f>
        <v/>
      </c>
      <c r="U78">
        <f>IFERROR(INDEX(body!$C$2:$C$34,MATCH(INDEX(souhrn!$C$2:$C$1899,MATCH(CONCATENATE("13#",$B78),souhrn!$E$2:$E$1899,0),1),body!$A$2:$A$34,0),1),"")</f>
        <v>28</v>
      </c>
      <c r="V78">
        <f>IFERROR(INDEX(body!$C$2:$C$34,MATCH(INDEX(souhrn!$C$2:$C$1899,MATCH(CONCATENATE("14#",$B78),souhrn!$E$2:$E$1899,0),1),body!$A$2:$A$34,0),1),"")</f>
        <v>22</v>
      </c>
      <c r="W78" t="str">
        <f>IFERROR(INDEX(body!$E$2:$E$34,MATCH(INDEX(souhrn!$C$2:$C$1899,MATCH(CONCATENATE("15#",$B78),souhrn!$E$2:$E$1899,0),1),body!$A$2:$A$34,0),1),"")</f>
        <v/>
      </c>
      <c r="X78" t="str">
        <f>IFERROR(INDEX(body!$E$2:$E$34,MATCH(INDEX(souhrn!$C$2:$C$1899,MATCH(CONCATENATE("16#",$B78),souhrn!$E$2:$E$1899,0),1),body!$A$2:$A$34,0),1),"")</f>
        <v/>
      </c>
      <c r="Y78" t="str">
        <f>IFERROR(INDEX(body!$E$2:$E$34,MATCH(INDEX(souhrn!$C$2:$C$1899,MATCH(CONCATENATE("17#",$B78),souhrn!$E$2:$E$1899,0),1),body!$A$2:$A$34,0),1),"")</f>
        <v/>
      </c>
      <c r="Z78" t="str">
        <f>IFERROR(INDEX(body!$E$2:$E$34,MATCH(INDEX(souhrn!$C$2:$C$1899,MATCH(CONCATENATE("18#",$B78),souhrn!$E$2:$E$1899,0),1),body!$A$2:$A$34,0),1),"")</f>
        <v/>
      </c>
      <c r="AA78">
        <f>INDEX(zavody!B:B,MATCH(B78,zavody!A:A,0))</f>
        <v>8</v>
      </c>
      <c r="AB78">
        <f t="shared" si="4"/>
        <v>186</v>
      </c>
      <c r="AC78">
        <f t="shared" si="5"/>
        <v>186</v>
      </c>
      <c r="AD78">
        <v>74</v>
      </c>
      <c r="AE78">
        <f t="shared" si="6"/>
        <v>186</v>
      </c>
      <c r="AF78">
        <v>68</v>
      </c>
    </row>
    <row r="79" spans="1:32" x14ac:dyDescent="0.45">
      <c r="A79">
        <v>6774</v>
      </c>
      <c r="B79" t="s">
        <v>188</v>
      </c>
      <c r="C79" t="str">
        <f>IFERROR(INDEX(body!$B$2:$B$34,MATCH(INDEX(souhrn!$C$2:$C$1899,MATCH(CONCATENATE("1#",$B79),souhrn!$E$2:$E$1899,0),1),body!$A$2:$A$34,0),1),"")</f>
        <v/>
      </c>
      <c r="D79" t="str">
        <f>IFERROR(INDEX(body!$B$2:$B$34,MATCH(INDEX(souhrn!$C$2:$C$1899,MATCH(CONCATENATE("2#",$B79),souhrn!$E$2:$E$1899,0),1),body!$A$2:$A$34,0),1),"")</f>
        <v/>
      </c>
      <c r="E79" t="str">
        <f>IFERROR(INDEX(body!$B$2:$B$34,MATCH(INDEX(souhrn!$C$2:$C$1899,MATCH(CONCATENATE("3#",$B79),souhrn!$E$2:$E$1899,0),1),body!$A$2:$A$34,0),1),"")</f>
        <v/>
      </c>
      <c r="F79" t="str">
        <f>IFERROR(INDEX(body!$B$2:$B$34,MATCH(INDEX(souhrn!$C$2:$C$1899,MATCH(CONCATENATE("4#",$B79),souhrn!$E$2:$E$1899,0),1),body!$A$2:$A$34,0),1),"")</f>
        <v/>
      </c>
      <c r="G79" t="str">
        <f>IFERROR(INDEX(body!$B$2:$B$34,MATCH(INDEX(souhrn!$C$2:$C$1899,MATCH(CONCATENATE("5#",$B79),souhrn!$E$2:$E$1899,0),1),body!$A$2:$A$34,0),1),"")</f>
        <v/>
      </c>
      <c r="H79" t="str">
        <f>IFERROR(INDEX(body!$B$2:$B$34,MATCH(INDEX(souhrn!$C$2:$C$1899,MATCH(CONCATENATE("6#",$B79),souhrn!$E$2:$E$1899,0),1),body!$A$2:$A$34,0),1),"")</f>
        <v/>
      </c>
      <c r="I79" t="str">
        <f>IFERROR(INDEX(body!$B$2:$B$34,MATCH(INDEX(souhrn!$C$2:$C$1899,MATCH(CONCATENATE("7#",$B79),souhrn!$E$2:$E$1899,0),1),body!$A$2:$A$34,0),1),"")</f>
        <v/>
      </c>
      <c r="J79" t="str">
        <f>IFERROR(INDEX(body!$B$2:$B$34,MATCH(INDEX(souhrn!$C$2:$C$1899,MATCH(CONCATENATE("8#",$B79),souhrn!$E$2:$E$1899,0),1),body!$A$2:$A$34,0),1),"")</f>
        <v/>
      </c>
      <c r="K79" t="str">
        <f>IFERROR(INDEX(body!$F$2:$F$34,MATCH(INDEX(souhrn!$C$2:$C$1899,MATCH(CONCATENATE("19#",$B79),souhrn!$E$2:$E$1899,0),1),body!$A$2:$A$34,0),1),"")</f>
        <v/>
      </c>
      <c r="L79" t="str">
        <f>IFERROR(INDEX(body!$F$2:$F$34,MATCH(INDEX(souhrn!$C$2:$C$1899,MATCH(CONCATENATE("20#",$B79),souhrn!$E$2:$E$1899,0),1),body!$A$2:$A$34,0),1),"")</f>
        <v/>
      </c>
      <c r="M79" t="str">
        <f>IFERROR(INDEX(body!$F$2:$F$34,MATCH(INDEX(souhrn!$C$2:$C$1899,MATCH(CONCATENATE("21#",$B79),souhrn!$E$2:$E$1899,0),1),body!$A$2:$A$34,0),1),"")</f>
        <v/>
      </c>
      <c r="N79" t="str">
        <f>IFERROR(INDEX(body!$F$2:$F$34,MATCH(INDEX(souhrn!$C$2:$C$1899,MATCH(CONCATENATE("22#",$B79),souhrn!$E$2:$E$1899,0),1),body!$A$2:$A$34,0),1),"")</f>
        <v/>
      </c>
      <c r="O79" t="str">
        <f>IFERROR(INDEX(body!$F$2:$F$34,MATCH(INDEX(souhrn!$C$2:$C$1899,MATCH(CONCATENATE("23#",$B79),souhrn!$E$2:$E$1899,0),1),body!$A$2:$A$34,0),1),"")</f>
        <v/>
      </c>
      <c r="P79" t="str">
        <f>IFERROR(INDEX(body!$F$2:$F$34,MATCH(INDEX(souhrn!$C$2:$C$1899,MATCH(CONCATENATE("24#",$B79),souhrn!$E$2:$E$1899,0),1),body!$A$2:$A$34,0),1),"")</f>
        <v/>
      </c>
      <c r="Q79">
        <f>IFERROR(INDEX(body!$D$2:$D$34,MATCH(INDEX(souhrn!$C$2:$C$1899,MATCH(CONCATENATE("9#",$B79),souhrn!$E$2:$E$1899,0),1),body!$A$2:$A$34,0),1),"")</f>
        <v>16</v>
      </c>
      <c r="R79">
        <f>IFERROR(INDEX(body!$D$2:$D$34,MATCH(INDEX(souhrn!$C$2:$C$1899,MATCH(CONCATENATE("10#",$B79),souhrn!$E$2:$E$1899,0),1),body!$A$2:$A$34,0),1),"")</f>
        <v>32</v>
      </c>
      <c r="S79">
        <f>IFERROR(INDEX(body!$C$2:$C$34,MATCH(INDEX(souhrn!$C$2:$C$1899,MATCH(CONCATENATE("11#",$B79),souhrn!$E$2:$E$1899,0),1),body!$A$2:$A$34,0),1),"")</f>
        <v>32</v>
      </c>
      <c r="T79">
        <f>IFERROR(INDEX(body!$C$2:$C$34,MATCH(INDEX(souhrn!$C$2:$C$1899,MATCH(CONCATENATE("12#",$B79),souhrn!$E$2:$E$1899,0),1),body!$A$2:$A$34,0),1),"")</f>
        <v>16</v>
      </c>
      <c r="U79" t="str">
        <f>IFERROR(INDEX(body!$C$2:$C$34,MATCH(INDEX(souhrn!$C$2:$C$1899,MATCH(CONCATENATE("13#",$B79),souhrn!$E$2:$E$1899,0),1),body!$A$2:$A$34,0),1),"")</f>
        <v/>
      </c>
      <c r="V79" t="str">
        <f>IFERROR(INDEX(body!$C$2:$C$34,MATCH(INDEX(souhrn!$C$2:$C$1899,MATCH(CONCATENATE("14#",$B79),souhrn!$E$2:$E$1899,0),1),body!$A$2:$A$34,0),1),"")</f>
        <v/>
      </c>
      <c r="W79">
        <f>IFERROR(INDEX(body!$E$2:$E$34,MATCH(INDEX(souhrn!$C$2:$C$1899,MATCH(CONCATENATE("15#",$B79),souhrn!$E$2:$E$1899,0),1),body!$A$2:$A$34,0),1),"")</f>
        <v>22</v>
      </c>
      <c r="X79">
        <f>IFERROR(INDEX(body!$E$2:$E$34,MATCH(INDEX(souhrn!$C$2:$C$1899,MATCH(CONCATENATE("16#",$B79),souhrn!$E$2:$E$1899,0),1),body!$A$2:$A$34,0),1),"")</f>
        <v>22</v>
      </c>
      <c r="Y79">
        <f>IFERROR(INDEX(body!$E$2:$E$34,MATCH(INDEX(souhrn!$C$2:$C$1899,MATCH(CONCATENATE("17#",$B79),souhrn!$E$2:$E$1899,0),1),body!$A$2:$A$34,0),1),"")</f>
        <v>22</v>
      </c>
      <c r="Z79">
        <f>IFERROR(INDEX(body!$E$2:$E$34,MATCH(INDEX(souhrn!$C$2:$C$1899,MATCH(CONCATENATE("18#",$B79),souhrn!$E$2:$E$1899,0),1),body!$A$2:$A$34,0),1),"")</f>
        <v>22</v>
      </c>
      <c r="AA79">
        <f>INDEX(zavody!B:B,MATCH(B79,zavody!A:A,0))</f>
        <v>8</v>
      </c>
      <c r="AB79">
        <f t="shared" si="4"/>
        <v>184</v>
      </c>
      <c r="AC79">
        <f t="shared" si="5"/>
        <v>184</v>
      </c>
      <c r="AD79">
        <v>75</v>
      </c>
      <c r="AE79">
        <f t="shared" si="6"/>
        <v>96</v>
      </c>
      <c r="AF79">
        <v>214</v>
      </c>
    </row>
    <row r="80" spans="1:32" x14ac:dyDescent="0.45">
      <c r="A80">
        <v>5582</v>
      </c>
      <c r="B80" t="s">
        <v>155</v>
      </c>
      <c r="C80" t="str">
        <f>IFERROR(INDEX(body!$B$2:$B$34,MATCH(INDEX(souhrn!$C$2:$C$1899,MATCH(CONCATENATE("1#",$B80),souhrn!$E$2:$E$1899,0),1),body!$A$2:$A$34,0),1),"")</f>
        <v/>
      </c>
      <c r="D80" t="str">
        <f>IFERROR(INDEX(body!$B$2:$B$34,MATCH(INDEX(souhrn!$C$2:$C$1899,MATCH(CONCATENATE("2#",$B80),souhrn!$E$2:$E$1899,0),1),body!$A$2:$A$34,0),1),"")</f>
        <v/>
      </c>
      <c r="E80" t="str">
        <f>IFERROR(INDEX(body!$B$2:$B$34,MATCH(INDEX(souhrn!$C$2:$C$1899,MATCH(CONCATENATE("3#",$B80),souhrn!$E$2:$E$1899,0),1),body!$A$2:$A$34,0),1),"")</f>
        <v/>
      </c>
      <c r="F80" t="str">
        <f>IFERROR(INDEX(body!$B$2:$B$34,MATCH(INDEX(souhrn!$C$2:$C$1899,MATCH(CONCATENATE("4#",$B80),souhrn!$E$2:$E$1899,0),1),body!$A$2:$A$34,0),1),"")</f>
        <v/>
      </c>
      <c r="G80" t="str">
        <f>IFERROR(INDEX(body!$B$2:$B$34,MATCH(INDEX(souhrn!$C$2:$C$1899,MATCH(CONCATENATE("5#",$B80),souhrn!$E$2:$E$1899,0),1),body!$A$2:$A$34,0),1),"")</f>
        <v/>
      </c>
      <c r="H80" t="str">
        <f>IFERROR(INDEX(body!$B$2:$B$34,MATCH(INDEX(souhrn!$C$2:$C$1899,MATCH(CONCATENATE("6#",$B80),souhrn!$E$2:$E$1899,0),1),body!$A$2:$A$34,0),1),"")</f>
        <v/>
      </c>
      <c r="I80" t="str">
        <f>IFERROR(INDEX(body!$B$2:$B$34,MATCH(INDEX(souhrn!$C$2:$C$1899,MATCH(CONCATENATE("7#",$B80),souhrn!$E$2:$E$1899,0),1),body!$A$2:$A$34,0),1),"")</f>
        <v/>
      </c>
      <c r="J80" t="str">
        <f>IFERROR(INDEX(body!$B$2:$B$34,MATCH(INDEX(souhrn!$C$2:$C$1899,MATCH(CONCATENATE("8#",$B80),souhrn!$E$2:$E$1899,0),1),body!$A$2:$A$34,0),1),"")</f>
        <v/>
      </c>
      <c r="K80" t="str">
        <f>IFERROR(INDEX(body!$F$2:$F$34,MATCH(INDEX(souhrn!$C$2:$C$1899,MATCH(CONCATENATE("19#",$B80),souhrn!$E$2:$E$1899,0),1),body!$A$2:$A$34,0),1),"")</f>
        <v/>
      </c>
      <c r="L80" t="str">
        <f>IFERROR(INDEX(body!$F$2:$F$34,MATCH(INDEX(souhrn!$C$2:$C$1899,MATCH(CONCATENATE("20#",$B80),souhrn!$E$2:$E$1899,0),1),body!$A$2:$A$34,0),1),"")</f>
        <v/>
      </c>
      <c r="M80" t="str">
        <f>IFERROR(INDEX(body!$F$2:$F$34,MATCH(INDEX(souhrn!$C$2:$C$1899,MATCH(CONCATENATE("21#",$B80),souhrn!$E$2:$E$1899,0),1),body!$A$2:$A$34,0),1),"")</f>
        <v/>
      </c>
      <c r="N80" t="str">
        <f>IFERROR(INDEX(body!$F$2:$F$34,MATCH(INDEX(souhrn!$C$2:$C$1899,MATCH(CONCATENATE("22#",$B80),souhrn!$E$2:$E$1899,0),1),body!$A$2:$A$34,0),1),"")</f>
        <v/>
      </c>
      <c r="O80" t="str">
        <f>IFERROR(INDEX(body!$F$2:$F$34,MATCH(INDEX(souhrn!$C$2:$C$1899,MATCH(CONCATENATE("23#",$B80),souhrn!$E$2:$E$1899,0),1),body!$A$2:$A$34,0),1),"")</f>
        <v/>
      </c>
      <c r="P80" t="str">
        <f>IFERROR(INDEX(body!$F$2:$F$34,MATCH(INDEX(souhrn!$C$2:$C$1899,MATCH(CONCATENATE("24#",$B80),souhrn!$E$2:$E$1899,0),1),body!$A$2:$A$34,0),1),"")</f>
        <v/>
      </c>
      <c r="Q80">
        <f>IFERROR(INDEX(body!$D$2:$D$34,MATCH(INDEX(souhrn!$C$2:$C$1899,MATCH(CONCATENATE("9#",$B80),souhrn!$E$2:$E$1899,0),1),body!$A$2:$A$34,0),1),"")</f>
        <v>28</v>
      </c>
      <c r="R80">
        <f>IFERROR(INDEX(body!$D$2:$D$34,MATCH(INDEX(souhrn!$C$2:$C$1899,MATCH(CONCATENATE("10#",$B80),souhrn!$E$2:$E$1899,0),1),body!$A$2:$A$34,0),1),"")</f>
        <v>36</v>
      </c>
      <c r="S80">
        <f>IFERROR(INDEX(body!$C$2:$C$34,MATCH(INDEX(souhrn!$C$2:$C$1899,MATCH(CONCATENATE("11#",$B80),souhrn!$E$2:$E$1899,0),1),body!$A$2:$A$34,0),1),"")</f>
        <v>24</v>
      </c>
      <c r="T80">
        <f>IFERROR(INDEX(body!$C$2:$C$34,MATCH(INDEX(souhrn!$C$2:$C$1899,MATCH(CONCATENATE("12#",$B80),souhrn!$E$2:$E$1899,0),1),body!$A$2:$A$34,0),1),"")</f>
        <v>14</v>
      </c>
      <c r="U80">
        <f>IFERROR(INDEX(body!$C$2:$C$34,MATCH(INDEX(souhrn!$C$2:$C$1899,MATCH(CONCATENATE("13#",$B80),souhrn!$E$2:$E$1899,0),1),body!$A$2:$A$34,0),1),"")</f>
        <v>18</v>
      </c>
      <c r="V80">
        <f>IFERROR(INDEX(body!$C$2:$C$34,MATCH(INDEX(souhrn!$C$2:$C$1899,MATCH(CONCATENATE("14#",$B80),souhrn!$E$2:$E$1899,0),1),body!$A$2:$A$34,0),1),"")</f>
        <v>18</v>
      </c>
      <c r="W80">
        <f>IFERROR(INDEX(body!$E$2:$E$34,MATCH(INDEX(souhrn!$C$2:$C$1899,MATCH(CONCATENATE("15#",$B80),souhrn!$E$2:$E$1899,0),1),body!$A$2:$A$34,0),1),"")</f>
        <v>8</v>
      </c>
      <c r="X80">
        <f>IFERROR(INDEX(body!$E$2:$E$34,MATCH(INDEX(souhrn!$C$2:$C$1899,MATCH(CONCATENATE("16#",$B80),souhrn!$E$2:$E$1899,0),1),body!$A$2:$A$34,0),1),"")</f>
        <v>12</v>
      </c>
      <c r="Y80">
        <f>IFERROR(INDEX(body!$E$2:$E$34,MATCH(INDEX(souhrn!$C$2:$C$1899,MATCH(CONCATENATE("17#",$B80),souhrn!$E$2:$E$1899,0),1),body!$A$2:$A$34,0),1),"")</f>
        <v>14</v>
      </c>
      <c r="Z80">
        <f>IFERROR(INDEX(body!$E$2:$E$34,MATCH(INDEX(souhrn!$C$2:$C$1899,MATCH(CONCATENATE("18#",$B80),souhrn!$E$2:$E$1899,0),1),body!$A$2:$A$34,0),1),"")</f>
        <v>12</v>
      </c>
      <c r="AA80">
        <f>INDEX(zavody!B:B,MATCH(B80,zavody!A:A,0))</f>
        <v>10</v>
      </c>
      <c r="AB80">
        <f t="shared" si="4"/>
        <v>184</v>
      </c>
      <c r="AC80">
        <f t="shared" si="5"/>
        <v>184</v>
      </c>
      <c r="AD80">
        <v>76</v>
      </c>
      <c r="AE80">
        <f t="shared" si="6"/>
        <v>138</v>
      </c>
      <c r="AF80">
        <v>156</v>
      </c>
    </row>
    <row r="81" spans="1:32" x14ac:dyDescent="0.45">
      <c r="A81">
        <v>4625</v>
      </c>
      <c r="B81" t="s">
        <v>121</v>
      </c>
      <c r="C81" t="str">
        <f>IFERROR(INDEX(body!$B$2:$B$34,MATCH(INDEX(souhrn!$C$2:$C$1899,MATCH(CONCATENATE("1#",$B81),souhrn!$E$2:$E$1899,0),1),body!$A$2:$A$34,0),1),"")</f>
        <v/>
      </c>
      <c r="D81" t="str">
        <f>IFERROR(INDEX(body!$B$2:$B$34,MATCH(INDEX(souhrn!$C$2:$C$1899,MATCH(CONCATENATE("2#",$B81),souhrn!$E$2:$E$1899,0),1),body!$A$2:$A$34,0),1),"")</f>
        <v/>
      </c>
      <c r="E81" t="str">
        <f>IFERROR(INDEX(body!$B$2:$B$34,MATCH(INDEX(souhrn!$C$2:$C$1899,MATCH(CONCATENATE("3#",$B81),souhrn!$E$2:$E$1899,0),1),body!$A$2:$A$34,0),1),"")</f>
        <v/>
      </c>
      <c r="F81" t="str">
        <f>IFERROR(INDEX(body!$B$2:$B$34,MATCH(INDEX(souhrn!$C$2:$C$1899,MATCH(CONCATENATE("4#",$B81),souhrn!$E$2:$E$1899,0),1),body!$A$2:$A$34,0),1),"")</f>
        <v/>
      </c>
      <c r="G81" t="str">
        <f>IFERROR(INDEX(body!$B$2:$B$34,MATCH(INDEX(souhrn!$C$2:$C$1899,MATCH(CONCATENATE("5#",$B81),souhrn!$E$2:$E$1899,0),1),body!$A$2:$A$34,0),1),"")</f>
        <v/>
      </c>
      <c r="H81" t="str">
        <f>IFERROR(INDEX(body!$B$2:$B$34,MATCH(INDEX(souhrn!$C$2:$C$1899,MATCH(CONCATENATE("6#",$B81),souhrn!$E$2:$E$1899,0),1),body!$A$2:$A$34,0),1),"")</f>
        <v/>
      </c>
      <c r="I81" t="str">
        <f>IFERROR(INDEX(body!$B$2:$B$34,MATCH(INDEX(souhrn!$C$2:$C$1899,MATCH(CONCATENATE("7#",$B81),souhrn!$E$2:$E$1899,0),1),body!$A$2:$A$34,0),1),"")</f>
        <v/>
      </c>
      <c r="J81" t="str">
        <f>IFERROR(INDEX(body!$B$2:$B$34,MATCH(INDEX(souhrn!$C$2:$C$1899,MATCH(CONCATENATE("8#",$B81),souhrn!$E$2:$E$1899,0),1),body!$A$2:$A$34,0),1),"")</f>
        <v/>
      </c>
      <c r="K81">
        <f>IFERROR(INDEX(body!$F$2:$F$34,MATCH(INDEX(souhrn!$C$2:$C$1899,MATCH(CONCATENATE("19#",$B81),souhrn!$E$2:$E$1899,0),1),body!$A$2:$A$34,0),1),"")</f>
        <v>16</v>
      </c>
      <c r="L81">
        <f>IFERROR(INDEX(body!$F$2:$F$34,MATCH(INDEX(souhrn!$C$2:$C$1899,MATCH(CONCATENATE("20#",$B81),souhrn!$E$2:$E$1899,0),1),body!$A$2:$A$34,0),1),"")</f>
        <v>18</v>
      </c>
      <c r="M81">
        <f>IFERROR(INDEX(body!$F$2:$F$34,MATCH(INDEX(souhrn!$C$2:$C$1899,MATCH(CONCATENATE("21#",$B81),souhrn!$E$2:$E$1899,0),1),body!$A$2:$A$34,0),1),"")</f>
        <v>26</v>
      </c>
      <c r="N81">
        <f>IFERROR(INDEX(body!$F$2:$F$34,MATCH(INDEX(souhrn!$C$2:$C$1899,MATCH(CONCATENATE("22#",$B81),souhrn!$E$2:$E$1899,0),1),body!$A$2:$A$34,0),1),"")</f>
        <v>18</v>
      </c>
      <c r="O81">
        <f>IFERROR(INDEX(body!$F$2:$F$34,MATCH(INDEX(souhrn!$C$2:$C$1899,MATCH(CONCATENATE("23#",$B81),souhrn!$E$2:$E$1899,0),1),body!$A$2:$A$34,0),1),"")</f>
        <v>21</v>
      </c>
      <c r="P81">
        <f>IFERROR(INDEX(body!$F$2:$F$34,MATCH(INDEX(souhrn!$C$2:$C$1899,MATCH(CONCATENATE("24#",$B81),souhrn!$E$2:$E$1899,0),1),body!$A$2:$A$34,0),1),"")</f>
        <v>26</v>
      </c>
      <c r="Q81">
        <f>IFERROR(INDEX(body!$D$2:$D$34,MATCH(INDEX(souhrn!$C$2:$C$1899,MATCH(CONCATENATE("9#",$B81),souhrn!$E$2:$E$1899,0),1),body!$A$2:$A$34,0),1),"")</f>
        <v>34</v>
      </c>
      <c r="R81">
        <f>IFERROR(INDEX(body!$D$2:$D$34,MATCH(INDEX(souhrn!$C$2:$C$1899,MATCH(CONCATENATE("10#",$B81),souhrn!$E$2:$E$1899,0),1),body!$A$2:$A$34,0),1),"")</f>
        <v>24</v>
      </c>
      <c r="S81" t="str">
        <f>IFERROR(INDEX(body!$C$2:$C$34,MATCH(INDEX(souhrn!$C$2:$C$1899,MATCH(CONCATENATE("11#",$B81),souhrn!$E$2:$E$1899,0),1),body!$A$2:$A$34,0),1),"")</f>
        <v/>
      </c>
      <c r="T81" t="str">
        <f>IFERROR(INDEX(body!$C$2:$C$34,MATCH(INDEX(souhrn!$C$2:$C$1899,MATCH(CONCATENATE("12#",$B81),souhrn!$E$2:$E$1899,0),1),body!$A$2:$A$34,0),1),"")</f>
        <v/>
      </c>
      <c r="U81" t="str">
        <f>IFERROR(INDEX(body!$C$2:$C$34,MATCH(INDEX(souhrn!$C$2:$C$1899,MATCH(CONCATENATE("13#",$B81),souhrn!$E$2:$E$1899,0),1),body!$A$2:$A$34,0),1),"")</f>
        <v/>
      </c>
      <c r="V81" t="str">
        <f>IFERROR(INDEX(body!$C$2:$C$34,MATCH(INDEX(souhrn!$C$2:$C$1899,MATCH(CONCATENATE("14#",$B81),souhrn!$E$2:$E$1899,0),1),body!$A$2:$A$34,0),1),"")</f>
        <v/>
      </c>
      <c r="W81" t="str">
        <f>IFERROR(INDEX(body!$E$2:$E$34,MATCH(INDEX(souhrn!$C$2:$C$1899,MATCH(CONCATENATE("15#",$B81),souhrn!$E$2:$E$1899,0),1),body!$A$2:$A$34,0),1),"")</f>
        <v/>
      </c>
      <c r="X81" t="str">
        <f>IFERROR(INDEX(body!$E$2:$E$34,MATCH(INDEX(souhrn!$C$2:$C$1899,MATCH(CONCATENATE("16#",$B81),souhrn!$E$2:$E$1899,0),1),body!$A$2:$A$34,0),1),"")</f>
        <v/>
      </c>
      <c r="Y81" t="str">
        <f>IFERROR(INDEX(body!$E$2:$E$34,MATCH(INDEX(souhrn!$C$2:$C$1899,MATCH(CONCATENATE("17#",$B81),souhrn!$E$2:$E$1899,0),1),body!$A$2:$A$34,0),1),"")</f>
        <v/>
      </c>
      <c r="Z81" t="str">
        <f>IFERROR(INDEX(body!$E$2:$E$34,MATCH(INDEX(souhrn!$C$2:$C$1899,MATCH(CONCATENATE("18#",$B81),souhrn!$E$2:$E$1899,0),1),body!$A$2:$A$34,0),1),"")</f>
        <v/>
      </c>
      <c r="AA81">
        <f>INDEX(zavody!B:B,MATCH(B81,zavody!A:A,0))</f>
        <v>8</v>
      </c>
      <c r="AB81">
        <f t="shared" si="4"/>
        <v>183</v>
      </c>
      <c r="AC81">
        <f t="shared" si="5"/>
        <v>183</v>
      </c>
      <c r="AD81">
        <v>77</v>
      </c>
      <c r="AE81">
        <f t="shared" si="6"/>
        <v>183</v>
      </c>
      <c r="AF81">
        <v>138</v>
      </c>
    </row>
    <row r="82" spans="1:32" x14ac:dyDescent="0.45">
      <c r="A82">
        <v>4737</v>
      </c>
      <c r="B82" t="s">
        <v>131</v>
      </c>
      <c r="C82" t="str">
        <f>IFERROR(INDEX(body!$B$2:$B$34,MATCH(INDEX(souhrn!$C$2:$C$1899,MATCH(CONCATENATE("1#",$B82),souhrn!$E$2:$E$1899,0),1),body!$A$2:$A$34,0),1),"")</f>
        <v/>
      </c>
      <c r="D82" t="str">
        <f>IFERROR(INDEX(body!$B$2:$B$34,MATCH(INDEX(souhrn!$C$2:$C$1899,MATCH(CONCATENATE("2#",$B82),souhrn!$E$2:$E$1899,0),1),body!$A$2:$A$34,0),1),"")</f>
        <v/>
      </c>
      <c r="E82" t="str">
        <f>IFERROR(INDEX(body!$B$2:$B$34,MATCH(INDEX(souhrn!$C$2:$C$1899,MATCH(CONCATENATE("3#",$B82),souhrn!$E$2:$E$1899,0),1),body!$A$2:$A$34,0),1),"")</f>
        <v/>
      </c>
      <c r="F82" t="str">
        <f>IFERROR(INDEX(body!$B$2:$B$34,MATCH(INDEX(souhrn!$C$2:$C$1899,MATCH(CONCATENATE("4#",$B82),souhrn!$E$2:$E$1899,0),1),body!$A$2:$A$34,0),1),"")</f>
        <v/>
      </c>
      <c r="G82" t="str">
        <f>IFERROR(INDEX(body!$B$2:$B$34,MATCH(INDEX(souhrn!$C$2:$C$1899,MATCH(CONCATENATE("5#",$B82),souhrn!$E$2:$E$1899,0),1),body!$A$2:$A$34,0),1),"")</f>
        <v/>
      </c>
      <c r="H82" t="str">
        <f>IFERROR(INDEX(body!$B$2:$B$34,MATCH(INDEX(souhrn!$C$2:$C$1899,MATCH(CONCATENATE("6#",$B82),souhrn!$E$2:$E$1899,0),1),body!$A$2:$A$34,0),1),"")</f>
        <v/>
      </c>
      <c r="I82" t="str">
        <f>IFERROR(INDEX(body!$B$2:$B$34,MATCH(INDEX(souhrn!$C$2:$C$1899,MATCH(CONCATENATE("7#",$B82),souhrn!$E$2:$E$1899,0),1),body!$A$2:$A$34,0),1),"")</f>
        <v/>
      </c>
      <c r="J82" t="str">
        <f>IFERROR(INDEX(body!$B$2:$B$34,MATCH(INDEX(souhrn!$C$2:$C$1899,MATCH(CONCATENATE("8#",$B82),souhrn!$E$2:$E$1899,0),1),body!$A$2:$A$34,0),1),"")</f>
        <v/>
      </c>
      <c r="K82" t="str">
        <f>IFERROR(INDEX(body!$F$2:$F$34,MATCH(INDEX(souhrn!$C$2:$C$1899,MATCH(CONCATENATE("19#",$B82),souhrn!$E$2:$E$1899,0),1),body!$A$2:$A$34,0),1),"")</f>
        <v/>
      </c>
      <c r="L82" t="str">
        <f>IFERROR(INDEX(body!$F$2:$F$34,MATCH(INDEX(souhrn!$C$2:$C$1899,MATCH(CONCATENATE("20#",$B82),souhrn!$E$2:$E$1899,0),1),body!$A$2:$A$34,0),1),"")</f>
        <v/>
      </c>
      <c r="M82" t="str">
        <f>IFERROR(INDEX(body!$F$2:$F$34,MATCH(INDEX(souhrn!$C$2:$C$1899,MATCH(CONCATENATE("21#",$B82),souhrn!$E$2:$E$1899,0),1),body!$A$2:$A$34,0),1),"")</f>
        <v/>
      </c>
      <c r="N82" t="str">
        <f>IFERROR(INDEX(body!$F$2:$F$34,MATCH(INDEX(souhrn!$C$2:$C$1899,MATCH(CONCATENATE("22#",$B82),souhrn!$E$2:$E$1899,0),1),body!$A$2:$A$34,0),1),"")</f>
        <v/>
      </c>
      <c r="O82" t="str">
        <f>IFERROR(INDEX(body!$F$2:$F$34,MATCH(INDEX(souhrn!$C$2:$C$1899,MATCH(CONCATENATE("23#",$B82),souhrn!$E$2:$E$1899,0),1),body!$A$2:$A$34,0),1),"")</f>
        <v/>
      </c>
      <c r="P82" t="str">
        <f>IFERROR(INDEX(body!$F$2:$F$34,MATCH(INDEX(souhrn!$C$2:$C$1899,MATCH(CONCATENATE("24#",$B82),souhrn!$E$2:$E$1899,0),1),body!$A$2:$A$34,0),1),"")</f>
        <v/>
      </c>
      <c r="Q82">
        <f>IFERROR(INDEX(body!$D$2:$D$34,MATCH(INDEX(souhrn!$C$2:$C$1899,MATCH(CONCATENATE("9#",$B82),souhrn!$E$2:$E$1899,0),1),body!$A$2:$A$34,0),1),"")</f>
        <v>32</v>
      </c>
      <c r="R82">
        <f>IFERROR(INDEX(body!$D$2:$D$34,MATCH(INDEX(souhrn!$C$2:$C$1899,MATCH(CONCATENATE("10#",$B82),souhrn!$E$2:$E$1899,0),1),body!$A$2:$A$34,0),1),"")</f>
        <v>34</v>
      </c>
      <c r="S82">
        <f>IFERROR(INDEX(body!$C$2:$C$34,MATCH(INDEX(souhrn!$C$2:$C$1899,MATCH(CONCATENATE("11#",$B82),souhrn!$E$2:$E$1899,0),1),body!$A$2:$A$34,0),1),"")</f>
        <v>22</v>
      </c>
      <c r="T82">
        <f>IFERROR(INDEX(body!$C$2:$C$34,MATCH(INDEX(souhrn!$C$2:$C$1899,MATCH(CONCATENATE("12#",$B82),souhrn!$E$2:$E$1899,0),1),body!$A$2:$A$34,0),1),"")</f>
        <v>30</v>
      </c>
      <c r="U82" t="str">
        <f>IFERROR(INDEX(body!$C$2:$C$34,MATCH(INDEX(souhrn!$C$2:$C$1899,MATCH(CONCATENATE("13#",$B82),souhrn!$E$2:$E$1899,0),1),body!$A$2:$A$34,0),1),"")</f>
        <v/>
      </c>
      <c r="V82" t="str">
        <f>IFERROR(INDEX(body!$C$2:$C$34,MATCH(INDEX(souhrn!$C$2:$C$1899,MATCH(CONCATENATE("14#",$B82),souhrn!$E$2:$E$1899,0),1),body!$A$2:$A$34,0),1),"")</f>
        <v/>
      </c>
      <c r="W82">
        <f>IFERROR(INDEX(body!$E$2:$E$34,MATCH(INDEX(souhrn!$C$2:$C$1899,MATCH(CONCATENATE("15#",$B82),souhrn!$E$2:$E$1899,0),1),body!$A$2:$A$34,0),1),"")</f>
        <v>22</v>
      </c>
      <c r="X82">
        <f>IFERROR(INDEX(body!$E$2:$E$34,MATCH(INDEX(souhrn!$C$2:$C$1899,MATCH(CONCATENATE("16#",$B82),souhrn!$E$2:$E$1899,0),1),body!$A$2:$A$34,0),1),"")</f>
        <v>10</v>
      </c>
      <c r="Y82">
        <f>IFERROR(INDEX(body!$E$2:$E$34,MATCH(INDEX(souhrn!$C$2:$C$1899,MATCH(CONCATENATE("17#",$B82),souhrn!$E$2:$E$1899,0),1),body!$A$2:$A$34,0),1),"")</f>
        <v>12</v>
      </c>
      <c r="Z82">
        <f>IFERROR(INDEX(body!$E$2:$E$34,MATCH(INDEX(souhrn!$C$2:$C$1899,MATCH(CONCATENATE("18#",$B82),souhrn!$E$2:$E$1899,0),1),body!$A$2:$A$34,0),1),"")</f>
        <v>20</v>
      </c>
      <c r="AA82">
        <f>INDEX(zavody!B:B,MATCH(B82,zavody!A:A,0))</f>
        <v>8</v>
      </c>
      <c r="AB82">
        <f t="shared" si="4"/>
        <v>182</v>
      </c>
      <c r="AC82">
        <f t="shared" si="5"/>
        <v>182</v>
      </c>
      <c r="AD82">
        <v>78</v>
      </c>
      <c r="AE82">
        <f t="shared" si="6"/>
        <v>118</v>
      </c>
      <c r="AF82">
        <v>139</v>
      </c>
    </row>
    <row r="83" spans="1:32" x14ac:dyDescent="0.45">
      <c r="A83">
        <v>6931</v>
      </c>
      <c r="B83" t="s">
        <v>251</v>
      </c>
      <c r="C83" t="str">
        <f>IFERROR(INDEX(body!$B$2:$B$34,MATCH(INDEX(souhrn!$C$2:$C$1899,MATCH(CONCATENATE("1#",$B83),souhrn!$E$2:$E$1899,0),1),body!$A$2:$A$34,0),1),"")</f>
        <v/>
      </c>
      <c r="D83" t="str">
        <f>IFERROR(INDEX(body!$B$2:$B$34,MATCH(INDEX(souhrn!$C$2:$C$1899,MATCH(CONCATENATE("2#",$B83),souhrn!$E$2:$E$1899,0),1),body!$A$2:$A$34,0),1),"")</f>
        <v/>
      </c>
      <c r="E83" t="str">
        <f>IFERROR(INDEX(body!$B$2:$B$34,MATCH(INDEX(souhrn!$C$2:$C$1899,MATCH(CONCATENATE("3#",$B83),souhrn!$E$2:$E$1899,0),1),body!$A$2:$A$34,0),1),"")</f>
        <v/>
      </c>
      <c r="F83" t="str">
        <f>IFERROR(INDEX(body!$B$2:$B$34,MATCH(INDEX(souhrn!$C$2:$C$1899,MATCH(CONCATENATE("4#",$B83),souhrn!$E$2:$E$1899,0),1),body!$A$2:$A$34,0),1),"")</f>
        <v/>
      </c>
      <c r="G83" t="str">
        <f>IFERROR(INDEX(body!$B$2:$B$34,MATCH(INDEX(souhrn!$C$2:$C$1899,MATCH(CONCATENATE("5#",$B83),souhrn!$E$2:$E$1899,0),1),body!$A$2:$A$34,0),1),"")</f>
        <v/>
      </c>
      <c r="H83" t="str">
        <f>IFERROR(INDEX(body!$B$2:$B$34,MATCH(INDEX(souhrn!$C$2:$C$1899,MATCH(CONCATENATE("6#",$B83),souhrn!$E$2:$E$1899,0),1),body!$A$2:$A$34,0),1),"")</f>
        <v/>
      </c>
      <c r="I83" t="str">
        <f>IFERROR(INDEX(body!$B$2:$B$34,MATCH(INDEX(souhrn!$C$2:$C$1899,MATCH(CONCATENATE("7#",$B83),souhrn!$E$2:$E$1899,0),1),body!$A$2:$A$34,0),1),"")</f>
        <v/>
      </c>
      <c r="J83" t="str">
        <f>IFERROR(INDEX(body!$B$2:$B$34,MATCH(INDEX(souhrn!$C$2:$C$1899,MATCH(CONCATENATE("8#",$B83),souhrn!$E$2:$E$1899,0),1),body!$A$2:$A$34,0),1),"")</f>
        <v/>
      </c>
      <c r="K83" t="str">
        <f>IFERROR(INDEX(body!$F$2:$F$34,MATCH(INDEX(souhrn!$C$2:$C$1899,MATCH(CONCATENATE("19#",$B83),souhrn!$E$2:$E$1899,0),1),body!$A$2:$A$34,0),1),"")</f>
        <v/>
      </c>
      <c r="L83" t="str">
        <f>IFERROR(INDEX(body!$F$2:$F$34,MATCH(INDEX(souhrn!$C$2:$C$1899,MATCH(CONCATENATE("20#",$B83),souhrn!$E$2:$E$1899,0),1),body!$A$2:$A$34,0),1),"")</f>
        <v/>
      </c>
      <c r="M83" t="str">
        <f>IFERROR(INDEX(body!$F$2:$F$34,MATCH(INDEX(souhrn!$C$2:$C$1899,MATCH(CONCATENATE("21#",$B83),souhrn!$E$2:$E$1899,0),1),body!$A$2:$A$34,0),1),"")</f>
        <v/>
      </c>
      <c r="N83" t="str">
        <f>IFERROR(INDEX(body!$F$2:$F$34,MATCH(INDEX(souhrn!$C$2:$C$1899,MATCH(CONCATENATE("22#",$B83),souhrn!$E$2:$E$1899,0),1),body!$A$2:$A$34,0),1),"")</f>
        <v/>
      </c>
      <c r="O83" t="str">
        <f>IFERROR(INDEX(body!$F$2:$F$34,MATCH(INDEX(souhrn!$C$2:$C$1899,MATCH(CONCATENATE("23#",$B83),souhrn!$E$2:$E$1899,0),1),body!$A$2:$A$34,0),1),"")</f>
        <v/>
      </c>
      <c r="P83" t="str">
        <f>IFERROR(INDEX(body!$F$2:$F$34,MATCH(INDEX(souhrn!$C$2:$C$1899,MATCH(CONCATENATE("24#",$B83),souhrn!$E$2:$E$1899,0),1),body!$A$2:$A$34,0),1),"")</f>
        <v/>
      </c>
      <c r="Q83">
        <f>IFERROR(INDEX(body!$D$2:$D$34,MATCH(INDEX(souhrn!$C$2:$C$1899,MATCH(CONCATENATE("9#",$B83),souhrn!$E$2:$E$1899,0),1),body!$A$2:$A$34,0),1),"")</f>
        <v>20</v>
      </c>
      <c r="R83">
        <f>IFERROR(INDEX(body!$D$2:$D$34,MATCH(INDEX(souhrn!$C$2:$C$1899,MATCH(CONCATENATE("10#",$B83),souhrn!$E$2:$E$1899,0),1),body!$A$2:$A$34,0),1),"")</f>
        <v>36</v>
      </c>
      <c r="S83">
        <f>IFERROR(INDEX(body!$C$2:$C$34,MATCH(INDEX(souhrn!$C$2:$C$1899,MATCH(CONCATENATE("11#",$B83),souhrn!$E$2:$E$1899,0),1),body!$A$2:$A$34,0),1),"")</f>
        <v>24</v>
      </c>
      <c r="T83">
        <f>IFERROR(INDEX(body!$C$2:$C$34,MATCH(INDEX(souhrn!$C$2:$C$1899,MATCH(CONCATENATE("12#",$B83),souhrn!$E$2:$E$1899,0),1),body!$A$2:$A$34,0),1),"")</f>
        <v>24</v>
      </c>
      <c r="U83" t="str">
        <f>IFERROR(INDEX(body!$C$2:$C$34,MATCH(INDEX(souhrn!$C$2:$C$1899,MATCH(CONCATENATE("13#",$B83),souhrn!$E$2:$E$1899,0),1),body!$A$2:$A$34,0),1),"")</f>
        <v/>
      </c>
      <c r="V83" t="str">
        <f>IFERROR(INDEX(body!$C$2:$C$34,MATCH(INDEX(souhrn!$C$2:$C$1899,MATCH(CONCATENATE("14#",$B83),souhrn!$E$2:$E$1899,0),1),body!$A$2:$A$34,0),1),"")</f>
        <v/>
      </c>
      <c r="W83">
        <f>IFERROR(INDEX(body!$E$2:$E$34,MATCH(INDEX(souhrn!$C$2:$C$1899,MATCH(CONCATENATE("15#",$B83),souhrn!$E$2:$E$1899,0),1),body!$A$2:$A$34,0),1),"")</f>
        <v>22</v>
      </c>
      <c r="X83">
        <f>IFERROR(INDEX(body!$E$2:$E$34,MATCH(INDEX(souhrn!$C$2:$C$1899,MATCH(CONCATENATE("16#",$B83),souhrn!$E$2:$E$1899,0),1),body!$A$2:$A$34,0),1),"")</f>
        <v>22</v>
      </c>
      <c r="Y83">
        <f>IFERROR(INDEX(body!$E$2:$E$34,MATCH(INDEX(souhrn!$C$2:$C$1899,MATCH(CONCATENATE("17#",$B83),souhrn!$E$2:$E$1899,0),1),body!$A$2:$A$34,0),1),"")</f>
        <v>22</v>
      </c>
      <c r="Z83">
        <f>IFERROR(INDEX(body!$E$2:$E$34,MATCH(INDEX(souhrn!$C$2:$C$1899,MATCH(CONCATENATE("18#",$B83),souhrn!$E$2:$E$1899,0),1),body!$A$2:$A$34,0),1),"")</f>
        <v>12</v>
      </c>
      <c r="AA83">
        <f>INDEX(zavody!B:B,MATCH(B83,zavody!A:A,0))</f>
        <v>8</v>
      </c>
      <c r="AB83">
        <f t="shared" si="4"/>
        <v>182</v>
      </c>
      <c r="AC83">
        <f t="shared" si="5"/>
        <v>182</v>
      </c>
      <c r="AD83">
        <v>79</v>
      </c>
    </row>
    <row r="84" spans="1:32" x14ac:dyDescent="0.45">
      <c r="A84">
        <v>5139</v>
      </c>
      <c r="B84" t="s">
        <v>133</v>
      </c>
      <c r="C84" t="str">
        <f>IFERROR(INDEX(body!$B$2:$B$34,MATCH(INDEX(souhrn!$C$2:$C$1899,MATCH(CONCATENATE("1#",$B84),souhrn!$E$2:$E$1899,0),1),body!$A$2:$A$34,0),1),"")</f>
        <v/>
      </c>
      <c r="D84" t="str">
        <f>IFERROR(INDEX(body!$B$2:$B$34,MATCH(INDEX(souhrn!$C$2:$C$1899,MATCH(CONCATENATE("2#",$B84),souhrn!$E$2:$E$1899,0),1),body!$A$2:$A$34,0),1),"")</f>
        <v/>
      </c>
      <c r="E84" t="str">
        <f>IFERROR(INDEX(body!$B$2:$B$34,MATCH(INDEX(souhrn!$C$2:$C$1899,MATCH(CONCATENATE("3#",$B84),souhrn!$E$2:$E$1899,0),1),body!$A$2:$A$34,0),1),"")</f>
        <v/>
      </c>
      <c r="F84" t="str">
        <f>IFERROR(INDEX(body!$B$2:$B$34,MATCH(INDEX(souhrn!$C$2:$C$1899,MATCH(CONCATENATE("4#",$B84),souhrn!$E$2:$E$1899,0),1),body!$A$2:$A$34,0),1),"")</f>
        <v/>
      </c>
      <c r="G84" t="str">
        <f>IFERROR(INDEX(body!$B$2:$B$34,MATCH(INDEX(souhrn!$C$2:$C$1899,MATCH(CONCATENATE("5#",$B84),souhrn!$E$2:$E$1899,0),1),body!$A$2:$A$34,0),1),"")</f>
        <v/>
      </c>
      <c r="H84" t="str">
        <f>IFERROR(INDEX(body!$B$2:$B$34,MATCH(INDEX(souhrn!$C$2:$C$1899,MATCH(CONCATENATE("6#",$B84),souhrn!$E$2:$E$1899,0),1),body!$A$2:$A$34,0),1),"")</f>
        <v/>
      </c>
      <c r="I84" t="str">
        <f>IFERROR(INDEX(body!$B$2:$B$34,MATCH(INDEX(souhrn!$C$2:$C$1899,MATCH(CONCATENATE("7#",$B84),souhrn!$E$2:$E$1899,0),1),body!$A$2:$A$34,0),1),"")</f>
        <v/>
      </c>
      <c r="J84" t="str">
        <f>IFERROR(INDEX(body!$B$2:$B$34,MATCH(INDEX(souhrn!$C$2:$C$1899,MATCH(CONCATENATE("8#",$B84),souhrn!$E$2:$E$1899,0),1),body!$A$2:$A$34,0),1),"")</f>
        <v/>
      </c>
      <c r="K84" t="str">
        <f>IFERROR(INDEX(body!$F$2:$F$34,MATCH(INDEX(souhrn!$C$2:$C$1899,MATCH(CONCATENATE("19#",$B84),souhrn!$E$2:$E$1899,0),1),body!$A$2:$A$34,0),1),"")</f>
        <v/>
      </c>
      <c r="L84" t="str">
        <f>IFERROR(INDEX(body!$F$2:$F$34,MATCH(INDEX(souhrn!$C$2:$C$1899,MATCH(CONCATENATE("20#",$B84),souhrn!$E$2:$E$1899,0),1),body!$A$2:$A$34,0),1),"")</f>
        <v/>
      </c>
      <c r="M84">
        <f>IFERROR(INDEX(body!$F$2:$F$34,MATCH(INDEX(souhrn!$C$2:$C$1899,MATCH(CONCATENATE("21#",$B84),souhrn!$E$2:$E$1899,0),1),body!$A$2:$A$34,0),1),"")</f>
        <v>30</v>
      </c>
      <c r="N84">
        <f>IFERROR(INDEX(body!$F$2:$F$34,MATCH(INDEX(souhrn!$C$2:$C$1899,MATCH(CONCATENATE("22#",$B84),souhrn!$E$2:$E$1899,0),1),body!$A$2:$A$34,0),1),"")</f>
        <v>26</v>
      </c>
      <c r="O84">
        <f>IFERROR(INDEX(body!$F$2:$F$34,MATCH(INDEX(souhrn!$C$2:$C$1899,MATCH(CONCATENATE("23#",$B84),souhrn!$E$2:$E$1899,0),1),body!$A$2:$A$34,0),1),"")</f>
        <v>21</v>
      </c>
      <c r="P84">
        <f>IFERROR(INDEX(body!$F$2:$F$34,MATCH(INDEX(souhrn!$C$2:$C$1899,MATCH(CONCATENATE("24#",$B84),souhrn!$E$2:$E$1899,0),1),body!$A$2:$A$34,0),1),"")</f>
        <v>22</v>
      </c>
      <c r="Q84">
        <f>IFERROR(INDEX(body!$D$2:$D$34,MATCH(INDEX(souhrn!$C$2:$C$1899,MATCH(CONCATENATE("9#",$B84),souhrn!$E$2:$E$1899,0),1),body!$A$2:$A$34,0),1),"")</f>
        <v>30</v>
      </c>
      <c r="R84">
        <f>IFERROR(INDEX(body!$D$2:$D$34,MATCH(INDEX(souhrn!$C$2:$C$1899,MATCH(CONCATENATE("10#",$B84),souhrn!$E$2:$E$1899,0),1),body!$A$2:$A$34,0),1),"")</f>
        <v>20</v>
      </c>
      <c r="S84">
        <f>IFERROR(INDEX(body!$C$2:$C$34,MATCH(INDEX(souhrn!$C$2:$C$1899,MATCH(CONCATENATE("11#",$B84),souhrn!$E$2:$E$1899,0),1),body!$A$2:$A$34,0),1),"")</f>
        <v>10</v>
      </c>
      <c r="T84">
        <f>IFERROR(INDEX(body!$C$2:$C$34,MATCH(INDEX(souhrn!$C$2:$C$1899,MATCH(CONCATENATE("12#",$B84),souhrn!$E$2:$E$1899,0),1),body!$A$2:$A$34,0),1),"")</f>
        <v>22</v>
      </c>
      <c r="U84" t="str">
        <f>IFERROR(INDEX(body!$C$2:$C$34,MATCH(INDEX(souhrn!$C$2:$C$1899,MATCH(CONCATENATE("13#",$B84),souhrn!$E$2:$E$1899,0),1),body!$A$2:$A$34,0),1),"")</f>
        <v/>
      </c>
      <c r="V84" t="str">
        <f>IFERROR(INDEX(body!$C$2:$C$34,MATCH(INDEX(souhrn!$C$2:$C$1899,MATCH(CONCATENATE("14#",$B84),souhrn!$E$2:$E$1899,0),1),body!$A$2:$A$34,0),1),"")</f>
        <v/>
      </c>
      <c r="W84" t="str">
        <f>IFERROR(INDEX(body!$E$2:$E$34,MATCH(INDEX(souhrn!$C$2:$C$1899,MATCH(CONCATENATE("15#",$B84),souhrn!$E$2:$E$1899,0),1),body!$A$2:$A$34,0),1),"")</f>
        <v/>
      </c>
      <c r="X84" t="str">
        <f>IFERROR(INDEX(body!$E$2:$E$34,MATCH(INDEX(souhrn!$C$2:$C$1899,MATCH(CONCATENATE("16#",$B84),souhrn!$E$2:$E$1899,0),1),body!$A$2:$A$34,0),1),"")</f>
        <v/>
      </c>
      <c r="Y84" t="str">
        <f>IFERROR(INDEX(body!$E$2:$E$34,MATCH(INDEX(souhrn!$C$2:$C$1899,MATCH(CONCATENATE("17#",$B84),souhrn!$E$2:$E$1899,0),1),body!$A$2:$A$34,0),1),"")</f>
        <v/>
      </c>
      <c r="Z84" t="str">
        <f>IFERROR(INDEX(body!$E$2:$E$34,MATCH(INDEX(souhrn!$C$2:$C$1899,MATCH(CONCATENATE("18#",$B84),souhrn!$E$2:$E$1899,0),1),body!$A$2:$A$34,0),1),"")</f>
        <v/>
      </c>
      <c r="AA84">
        <f>INDEX(zavody!B:B,MATCH(B84,zavody!A:A,0))</f>
        <v>8</v>
      </c>
      <c r="AB84">
        <f t="shared" si="4"/>
        <v>181</v>
      </c>
      <c r="AC84">
        <f t="shared" si="5"/>
        <v>181</v>
      </c>
      <c r="AD84">
        <v>80</v>
      </c>
      <c r="AE84">
        <f t="shared" ref="AE84:AE91" si="7">SUM(IFERROR(LARGE(C84:V84,1),0),IFERROR(LARGE(C84:V84,2),0),IFERROR(LARGE(C84:V84,3),0),IFERROR(LARGE(C84:V84,4),0),IFERROR(LARGE(C84:V84,5),0),IFERROR(LARGE(C84:V84,6),0),IFERROR(LARGE(C84:V84,7),0),IFERROR(LARGE(C84:V84,8),0),IFERROR(LARGE(C84:V84,9),0),IFERROR(LARGE(C84:V84,10),0),IFERROR(LARGE(C84:V84,11),0),IFERROR(LARGE(C84:V84,12),0),)</f>
        <v>181</v>
      </c>
      <c r="AF84">
        <v>144</v>
      </c>
    </row>
    <row r="85" spans="1:32" x14ac:dyDescent="0.45">
      <c r="A85">
        <v>2364</v>
      </c>
      <c r="B85" t="s">
        <v>100</v>
      </c>
      <c r="C85">
        <f>IFERROR(INDEX(body!$B$2:$B$34,MATCH(INDEX(souhrn!$C$2:$C$1899,MATCH(CONCATENATE("1#",$B85),souhrn!$E$2:$E$1899,0),1),body!$A$2:$A$34,0),1),"")</f>
        <v>18</v>
      </c>
      <c r="D85">
        <f>IFERROR(INDEX(body!$B$2:$B$34,MATCH(INDEX(souhrn!$C$2:$C$1899,MATCH(CONCATENATE("2#",$B85),souhrn!$E$2:$E$1899,0),1),body!$A$2:$A$34,0),1),"")</f>
        <v>38</v>
      </c>
      <c r="E85">
        <f>IFERROR(INDEX(body!$B$2:$B$34,MATCH(INDEX(souhrn!$C$2:$C$1899,MATCH(CONCATENATE("3#",$B85),souhrn!$E$2:$E$1899,0),1),body!$A$2:$A$34,0),1),"")</f>
        <v>22</v>
      </c>
      <c r="F85">
        <f>IFERROR(INDEX(body!$B$2:$B$34,MATCH(INDEX(souhrn!$C$2:$C$1899,MATCH(CONCATENATE("4#",$B85),souhrn!$E$2:$E$1899,0),1),body!$A$2:$A$34,0),1),"")</f>
        <v>28</v>
      </c>
      <c r="G85">
        <f>IFERROR(INDEX(body!$B$2:$B$34,MATCH(INDEX(souhrn!$C$2:$C$1899,MATCH(CONCATENATE("5#",$B85),souhrn!$E$2:$E$1899,0),1),body!$A$2:$A$34,0),1),"")</f>
        <v>14</v>
      </c>
      <c r="H85">
        <f>IFERROR(INDEX(body!$B$2:$B$34,MATCH(INDEX(souhrn!$C$2:$C$1899,MATCH(CONCATENATE("6#",$B85),souhrn!$E$2:$E$1899,0),1),body!$A$2:$A$34,0),1),"")</f>
        <v>26</v>
      </c>
      <c r="I85">
        <f>IFERROR(INDEX(body!$B$2:$B$34,MATCH(INDEX(souhrn!$C$2:$C$1899,MATCH(CONCATENATE("7#",$B85),souhrn!$E$2:$E$1899,0),1),body!$A$2:$A$34,0),1),"")</f>
        <v>22</v>
      </c>
      <c r="J85">
        <f>IFERROR(INDEX(body!$B$2:$B$34,MATCH(INDEX(souhrn!$C$2:$C$1899,MATCH(CONCATENATE("8#",$B85),souhrn!$E$2:$E$1899,0),1),body!$A$2:$A$34,0),1),"")</f>
        <v>12</v>
      </c>
      <c r="K85" t="str">
        <f>IFERROR(INDEX(body!$F$2:$F$34,MATCH(INDEX(souhrn!$C$2:$C$1899,MATCH(CONCATENATE("19#",$B85),souhrn!$E$2:$E$1899,0),1),body!$A$2:$A$34,0),1),"")</f>
        <v/>
      </c>
      <c r="L85" t="str">
        <f>IFERROR(INDEX(body!$F$2:$F$34,MATCH(INDEX(souhrn!$C$2:$C$1899,MATCH(CONCATENATE("20#",$B85),souhrn!$E$2:$E$1899,0),1),body!$A$2:$A$34,0),1),"")</f>
        <v/>
      </c>
      <c r="M85" t="str">
        <f>IFERROR(INDEX(body!$F$2:$F$34,MATCH(INDEX(souhrn!$C$2:$C$1899,MATCH(CONCATENATE("21#",$B85),souhrn!$E$2:$E$1899,0),1),body!$A$2:$A$34,0),1),"")</f>
        <v/>
      </c>
      <c r="N85" t="str">
        <f>IFERROR(INDEX(body!$F$2:$F$34,MATCH(INDEX(souhrn!$C$2:$C$1899,MATCH(CONCATENATE("22#",$B85),souhrn!$E$2:$E$1899,0),1),body!$A$2:$A$34,0),1),"")</f>
        <v/>
      </c>
      <c r="O85" t="str">
        <f>IFERROR(INDEX(body!$F$2:$F$34,MATCH(INDEX(souhrn!$C$2:$C$1899,MATCH(CONCATENATE("23#",$B85),souhrn!$E$2:$E$1899,0),1),body!$A$2:$A$34,0),1),"")</f>
        <v/>
      </c>
      <c r="P85" t="str">
        <f>IFERROR(INDEX(body!$F$2:$F$34,MATCH(INDEX(souhrn!$C$2:$C$1899,MATCH(CONCATENATE("24#",$B85),souhrn!$E$2:$E$1899,0),1),body!$A$2:$A$34,0),1),"")</f>
        <v/>
      </c>
      <c r="Q85" t="str">
        <f>IFERROR(INDEX(body!$D$2:$D$34,MATCH(INDEX(souhrn!$C$2:$C$1899,MATCH(CONCATENATE("9#",$B85),souhrn!$E$2:$E$1899,0),1),body!$A$2:$A$34,0),1),"")</f>
        <v/>
      </c>
      <c r="R85" t="str">
        <f>IFERROR(INDEX(body!$D$2:$D$34,MATCH(INDEX(souhrn!$C$2:$C$1899,MATCH(CONCATENATE("10#",$B85),souhrn!$E$2:$E$1899,0),1),body!$A$2:$A$34,0),1),"")</f>
        <v/>
      </c>
      <c r="S85" t="str">
        <f>IFERROR(INDEX(body!$C$2:$C$34,MATCH(INDEX(souhrn!$C$2:$C$1899,MATCH(CONCATENATE("11#",$B85),souhrn!$E$2:$E$1899,0),1),body!$A$2:$A$34,0),1),"")</f>
        <v/>
      </c>
      <c r="T85" t="str">
        <f>IFERROR(INDEX(body!$C$2:$C$34,MATCH(INDEX(souhrn!$C$2:$C$1899,MATCH(CONCATENATE("12#",$B85),souhrn!$E$2:$E$1899,0),1),body!$A$2:$A$34,0),1),"")</f>
        <v/>
      </c>
      <c r="U85" t="str">
        <f>IFERROR(INDEX(body!$C$2:$C$34,MATCH(INDEX(souhrn!$C$2:$C$1899,MATCH(CONCATENATE("13#",$B85),souhrn!$E$2:$E$1899,0),1),body!$A$2:$A$34,0),1),"")</f>
        <v/>
      </c>
      <c r="V85" t="str">
        <f>IFERROR(INDEX(body!$C$2:$C$34,MATCH(INDEX(souhrn!$C$2:$C$1899,MATCH(CONCATENATE("14#",$B85),souhrn!$E$2:$E$1899,0),1),body!$A$2:$A$34,0),1),"")</f>
        <v/>
      </c>
      <c r="W85" t="str">
        <f>IFERROR(INDEX(body!$E$2:$E$34,MATCH(INDEX(souhrn!$C$2:$C$1899,MATCH(CONCATENATE("15#",$B85),souhrn!$E$2:$E$1899,0),1),body!$A$2:$A$34,0),1),"")</f>
        <v/>
      </c>
      <c r="X85" t="str">
        <f>IFERROR(INDEX(body!$E$2:$E$34,MATCH(INDEX(souhrn!$C$2:$C$1899,MATCH(CONCATENATE("16#",$B85),souhrn!$E$2:$E$1899,0),1),body!$A$2:$A$34,0),1),"")</f>
        <v/>
      </c>
      <c r="Y85" t="str">
        <f>IFERROR(INDEX(body!$E$2:$E$34,MATCH(INDEX(souhrn!$C$2:$C$1899,MATCH(CONCATENATE("17#",$B85),souhrn!$E$2:$E$1899,0),1),body!$A$2:$A$34,0),1),"")</f>
        <v/>
      </c>
      <c r="Z85" t="str">
        <f>IFERROR(INDEX(body!$E$2:$E$34,MATCH(INDEX(souhrn!$C$2:$C$1899,MATCH(CONCATENATE("18#",$B85),souhrn!$E$2:$E$1899,0),1),body!$A$2:$A$34,0),1),"")</f>
        <v/>
      </c>
      <c r="AA85">
        <f>INDEX(zavody!B:B,MATCH(B85,zavody!A:A,0))</f>
        <v>8</v>
      </c>
      <c r="AB85">
        <f t="shared" si="4"/>
        <v>180</v>
      </c>
      <c r="AC85">
        <f t="shared" si="5"/>
        <v>180</v>
      </c>
      <c r="AD85">
        <v>81</v>
      </c>
      <c r="AE85">
        <f t="shared" si="7"/>
        <v>180</v>
      </c>
      <c r="AF85">
        <v>43</v>
      </c>
    </row>
    <row r="86" spans="1:32" x14ac:dyDescent="0.45">
      <c r="A86">
        <v>4075</v>
      </c>
      <c r="B86" t="s">
        <v>250</v>
      </c>
      <c r="C86" t="str">
        <f>IFERROR(INDEX(body!$B$2:$B$34,MATCH(INDEX(souhrn!$C$2:$C$1899,MATCH(CONCATENATE("1#",$B86),souhrn!$E$2:$E$1899,0),1),body!$A$2:$A$34,0),1),"")</f>
        <v/>
      </c>
      <c r="D86" t="str">
        <f>IFERROR(INDEX(body!$B$2:$B$34,MATCH(INDEX(souhrn!$C$2:$C$1899,MATCH(CONCATENATE("2#",$B86),souhrn!$E$2:$E$1899,0),1),body!$A$2:$A$34,0),1),"")</f>
        <v/>
      </c>
      <c r="E86" t="str">
        <f>IFERROR(INDEX(body!$B$2:$B$34,MATCH(INDEX(souhrn!$C$2:$C$1899,MATCH(CONCATENATE("3#",$B86),souhrn!$E$2:$E$1899,0),1),body!$A$2:$A$34,0),1),"")</f>
        <v/>
      </c>
      <c r="F86" t="str">
        <f>IFERROR(INDEX(body!$B$2:$B$34,MATCH(INDEX(souhrn!$C$2:$C$1899,MATCH(CONCATENATE("4#",$B86),souhrn!$E$2:$E$1899,0),1),body!$A$2:$A$34,0),1),"")</f>
        <v/>
      </c>
      <c r="G86" t="str">
        <f>IFERROR(INDEX(body!$B$2:$B$34,MATCH(INDEX(souhrn!$C$2:$C$1899,MATCH(CONCATENATE("5#",$B86),souhrn!$E$2:$E$1899,0),1),body!$A$2:$A$34,0),1),"")</f>
        <v/>
      </c>
      <c r="H86" t="str">
        <f>IFERROR(INDEX(body!$B$2:$B$34,MATCH(INDEX(souhrn!$C$2:$C$1899,MATCH(CONCATENATE("6#",$B86),souhrn!$E$2:$E$1899,0),1),body!$A$2:$A$34,0),1),"")</f>
        <v/>
      </c>
      <c r="I86" t="str">
        <f>IFERROR(INDEX(body!$B$2:$B$34,MATCH(INDEX(souhrn!$C$2:$C$1899,MATCH(CONCATENATE("7#",$B86),souhrn!$E$2:$E$1899,0),1),body!$A$2:$A$34,0),1),"")</f>
        <v/>
      </c>
      <c r="J86" t="str">
        <f>IFERROR(INDEX(body!$B$2:$B$34,MATCH(INDEX(souhrn!$C$2:$C$1899,MATCH(CONCATENATE("8#",$B86),souhrn!$E$2:$E$1899,0),1),body!$A$2:$A$34,0),1),"")</f>
        <v/>
      </c>
      <c r="K86" t="str">
        <f>IFERROR(INDEX(body!$F$2:$F$34,MATCH(INDEX(souhrn!$C$2:$C$1899,MATCH(CONCATENATE("19#",$B86),souhrn!$E$2:$E$1899,0),1),body!$A$2:$A$34,0),1),"")</f>
        <v/>
      </c>
      <c r="L86" t="str">
        <f>IFERROR(INDEX(body!$F$2:$F$34,MATCH(INDEX(souhrn!$C$2:$C$1899,MATCH(CONCATENATE("20#",$B86),souhrn!$E$2:$E$1899,0),1),body!$A$2:$A$34,0),1),"")</f>
        <v/>
      </c>
      <c r="M86" t="str">
        <f>IFERROR(INDEX(body!$F$2:$F$34,MATCH(INDEX(souhrn!$C$2:$C$1899,MATCH(CONCATENATE("21#",$B86),souhrn!$E$2:$E$1899,0),1),body!$A$2:$A$34,0),1),"")</f>
        <v/>
      </c>
      <c r="N86" t="str">
        <f>IFERROR(INDEX(body!$F$2:$F$34,MATCH(INDEX(souhrn!$C$2:$C$1899,MATCH(CONCATENATE("22#",$B86),souhrn!$E$2:$E$1899,0),1),body!$A$2:$A$34,0),1),"")</f>
        <v/>
      </c>
      <c r="O86" t="str">
        <f>IFERROR(INDEX(body!$F$2:$F$34,MATCH(INDEX(souhrn!$C$2:$C$1899,MATCH(CONCATENATE("23#",$B86),souhrn!$E$2:$E$1899,0),1),body!$A$2:$A$34,0),1),"")</f>
        <v/>
      </c>
      <c r="P86" t="str">
        <f>IFERROR(INDEX(body!$F$2:$F$34,MATCH(INDEX(souhrn!$C$2:$C$1899,MATCH(CONCATENATE("24#",$B86),souhrn!$E$2:$E$1899,0),1),body!$A$2:$A$34,0),1),"")</f>
        <v/>
      </c>
      <c r="Q86">
        <f>IFERROR(INDEX(body!$D$2:$D$34,MATCH(INDEX(souhrn!$C$2:$C$1899,MATCH(CONCATENATE("9#",$B86),souhrn!$E$2:$E$1899,0),1),body!$A$2:$A$34,0),1),"")</f>
        <v>24</v>
      </c>
      <c r="R86">
        <f>IFERROR(INDEX(body!$D$2:$D$34,MATCH(INDEX(souhrn!$C$2:$C$1899,MATCH(CONCATENATE("10#",$B86),souhrn!$E$2:$E$1899,0),1),body!$A$2:$A$34,0),1),"")</f>
        <v>32</v>
      </c>
      <c r="S86">
        <f>IFERROR(INDEX(body!$C$2:$C$34,MATCH(INDEX(souhrn!$C$2:$C$1899,MATCH(CONCATENATE("11#",$B86),souhrn!$E$2:$E$1899,0),1),body!$A$2:$A$34,0),1),"")</f>
        <v>28</v>
      </c>
      <c r="T86">
        <f>IFERROR(INDEX(body!$C$2:$C$34,MATCH(INDEX(souhrn!$C$2:$C$1899,MATCH(CONCATENATE("12#",$B86),souhrn!$E$2:$E$1899,0),1),body!$A$2:$A$34,0),1),"")</f>
        <v>24</v>
      </c>
      <c r="U86" t="str">
        <f>IFERROR(INDEX(body!$C$2:$C$34,MATCH(INDEX(souhrn!$C$2:$C$1899,MATCH(CONCATENATE("13#",$B86),souhrn!$E$2:$E$1899,0),1),body!$A$2:$A$34,0),1),"")</f>
        <v/>
      </c>
      <c r="V86" t="str">
        <f>IFERROR(INDEX(body!$C$2:$C$34,MATCH(INDEX(souhrn!$C$2:$C$1899,MATCH(CONCATENATE("14#",$B86),souhrn!$E$2:$E$1899,0),1),body!$A$2:$A$34,0),1),"")</f>
        <v/>
      </c>
      <c r="W86">
        <f>IFERROR(INDEX(body!$E$2:$E$34,MATCH(INDEX(souhrn!$C$2:$C$1899,MATCH(CONCATENATE("15#",$B86),souhrn!$E$2:$E$1899,0),1),body!$A$2:$A$34,0),1),"")</f>
        <v>18</v>
      </c>
      <c r="X86">
        <f>IFERROR(INDEX(body!$E$2:$E$34,MATCH(INDEX(souhrn!$C$2:$C$1899,MATCH(CONCATENATE("16#",$B86),souhrn!$E$2:$E$1899,0),1),body!$A$2:$A$34,0),1),"")</f>
        <v>16</v>
      </c>
      <c r="Y86">
        <f>IFERROR(INDEX(body!$E$2:$E$34,MATCH(INDEX(souhrn!$C$2:$C$1899,MATCH(CONCATENATE("17#",$B86),souhrn!$E$2:$E$1899,0),1),body!$A$2:$A$34,0),1),"")</f>
        <v>22</v>
      </c>
      <c r="Z86">
        <f>IFERROR(INDEX(body!$E$2:$E$34,MATCH(INDEX(souhrn!$C$2:$C$1899,MATCH(CONCATENATE("18#",$B86),souhrn!$E$2:$E$1899,0),1),body!$A$2:$A$34,0),1),"")</f>
        <v>16</v>
      </c>
      <c r="AA86">
        <f>INDEX(zavody!B:B,MATCH(B86,zavody!A:A,0))</f>
        <v>8</v>
      </c>
      <c r="AB86">
        <f t="shared" si="4"/>
        <v>180</v>
      </c>
      <c r="AC86">
        <f t="shared" si="5"/>
        <v>180</v>
      </c>
      <c r="AD86">
        <v>82</v>
      </c>
      <c r="AE86">
        <f t="shared" si="7"/>
        <v>108</v>
      </c>
      <c r="AF86">
        <v>114</v>
      </c>
    </row>
    <row r="87" spans="1:32" x14ac:dyDescent="0.45">
      <c r="A87">
        <v>1086</v>
      </c>
      <c r="B87" t="s">
        <v>29</v>
      </c>
      <c r="C87" t="str">
        <f>IFERROR(INDEX(body!$B$2:$B$34,MATCH(INDEX(souhrn!$C$2:$C$1899,MATCH(CONCATENATE("1#",$B87),souhrn!$E$2:$E$1899,0),1),body!$A$2:$A$34,0),1),"")</f>
        <v/>
      </c>
      <c r="D87" t="str">
        <f>IFERROR(INDEX(body!$B$2:$B$34,MATCH(INDEX(souhrn!$C$2:$C$1899,MATCH(CONCATENATE("2#",$B87),souhrn!$E$2:$E$1899,0),1),body!$A$2:$A$34,0),1),"")</f>
        <v/>
      </c>
      <c r="E87" t="str">
        <f>IFERROR(INDEX(body!$B$2:$B$34,MATCH(INDEX(souhrn!$C$2:$C$1899,MATCH(CONCATENATE("3#",$B87),souhrn!$E$2:$E$1899,0),1),body!$A$2:$A$34,0),1),"")</f>
        <v/>
      </c>
      <c r="F87" t="str">
        <f>IFERROR(INDEX(body!$B$2:$B$34,MATCH(INDEX(souhrn!$C$2:$C$1899,MATCH(CONCATENATE("4#",$B87),souhrn!$E$2:$E$1899,0),1),body!$A$2:$A$34,0),1),"")</f>
        <v/>
      </c>
      <c r="G87" t="str">
        <f>IFERROR(INDEX(body!$B$2:$B$34,MATCH(INDEX(souhrn!$C$2:$C$1899,MATCH(CONCATENATE("5#",$B87),souhrn!$E$2:$E$1899,0),1),body!$A$2:$A$34,0),1),"")</f>
        <v/>
      </c>
      <c r="H87" t="str">
        <f>IFERROR(INDEX(body!$B$2:$B$34,MATCH(INDEX(souhrn!$C$2:$C$1899,MATCH(CONCATENATE("6#",$B87),souhrn!$E$2:$E$1899,0),1),body!$A$2:$A$34,0),1),"")</f>
        <v/>
      </c>
      <c r="I87" t="str">
        <f>IFERROR(INDEX(body!$B$2:$B$34,MATCH(INDEX(souhrn!$C$2:$C$1899,MATCH(CONCATENATE("7#",$B87),souhrn!$E$2:$E$1899,0),1),body!$A$2:$A$34,0),1),"")</f>
        <v/>
      </c>
      <c r="J87" t="str">
        <f>IFERROR(INDEX(body!$B$2:$B$34,MATCH(INDEX(souhrn!$C$2:$C$1899,MATCH(CONCATENATE("8#",$B87),souhrn!$E$2:$E$1899,0),1),body!$A$2:$A$34,0),1),"")</f>
        <v/>
      </c>
      <c r="K87" t="str">
        <f>IFERROR(INDEX(body!$F$2:$F$34,MATCH(INDEX(souhrn!$C$2:$C$1899,MATCH(CONCATENATE("19#",$B87),souhrn!$E$2:$E$1899,0),1),body!$A$2:$A$34,0),1),"")</f>
        <v/>
      </c>
      <c r="L87" t="str">
        <f>IFERROR(INDEX(body!$F$2:$F$34,MATCH(INDEX(souhrn!$C$2:$C$1899,MATCH(CONCATENATE("20#",$B87),souhrn!$E$2:$E$1899,0),1),body!$A$2:$A$34,0),1),"")</f>
        <v/>
      </c>
      <c r="M87" t="str">
        <f>IFERROR(INDEX(body!$F$2:$F$34,MATCH(INDEX(souhrn!$C$2:$C$1899,MATCH(CONCATENATE("21#",$B87),souhrn!$E$2:$E$1899,0),1),body!$A$2:$A$34,0),1),"")</f>
        <v/>
      </c>
      <c r="N87" t="str">
        <f>IFERROR(INDEX(body!$F$2:$F$34,MATCH(INDEX(souhrn!$C$2:$C$1899,MATCH(CONCATENATE("22#",$B87),souhrn!$E$2:$E$1899,0),1),body!$A$2:$A$34,0),1),"")</f>
        <v/>
      </c>
      <c r="O87" t="str">
        <f>IFERROR(INDEX(body!$F$2:$F$34,MATCH(INDEX(souhrn!$C$2:$C$1899,MATCH(CONCATENATE("23#",$B87),souhrn!$E$2:$E$1899,0),1),body!$A$2:$A$34,0),1),"")</f>
        <v/>
      </c>
      <c r="P87" t="str">
        <f>IFERROR(INDEX(body!$F$2:$F$34,MATCH(INDEX(souhrn!$C$2:$C$1899,MATCH(CONCATENATE("24#",$B87),souhrn!$E$2:$E$1899,0),1),body!$A$2:$A$34,0),1),"")</f>
        <v/>
      </c>
      <c r="Q87">
        <f>IFERROR(INDEX(body!$D$2:$D$34,MATCH(INDEX(souhrn!$C$2:$C$1899,MATCH(CONCATENATE("9#",$B87),souhrn!$E$2:$E$1899,0),1),body!$A$2:$A$34,0),1),"")</f>
        <v>22</v>
      </c>
      <c r="R87">
        <f>IFERROR(INDEX(body!$D$2:$D$34,MATCH(INDEX(souhrn!$C$2:$C$1899,MATCH(CONCATENATE("10#",$B87),souhrn!$E$2:$E$1899,0),1),body!$A$2:$A$34,0),1),"")</f>
        <v>18</v>
      </c>
      <c r="S87">
        <f>IFERROR(INDEX(body!$C$2:$C$34,MATCH(INDEX(souhrn!$C$2:$C$1899,MATCH(CONCATENATE("11#",$B87),souhrn!$E$2:$E$1899,0),1),body!$A$2:$A$34,0),1),"")</f>
        <v>24</v>
      </c>
      <c r="T87">
        <f>IFERROR(INDEX(body!$C$2:$C$34,MATCH(INDEX(souhrn!$C$2:$C$1899,MATCH(CONCATENATE("12#",$B87),souhrn!$E$2:$E$1899,0),1),body!$A$2:$A$34,0),1),"")</f>
        <v>32</v>
      </c>
      <c r="U87">
        <f>IFERROR(INDEX(body!$C$2:$C$34,MATCH(INDEX(souhrn!$C$2:$C$1899,MATCH(CONCATENATE("13#",$B87),souhrn!$E$2:$E$1899,0),1),body!$A$2:$A$34,0),1),"")</f>
        <v>10</v>
      </c>
      <c r="V87">
        <f>IFERROR(INDEX(body!$C$2:$C$34,MATCH(INDEX(souhrn!$C$2:$C$1899,MATCH(CONCATENATE("14#",$B87),souhrn!$E$2:$E$1899,0),1),body!$A$2:$A$34,0),1),"")</f>
        <v>12</v>
      </c>
      <c r="W87">
        <f>IFERROR(INDEX(body!$E$2:$E$34,MATCH(INDEX(souhrn!$C$2:$C$1899,MATCH(CONCATENATE("15#",$B87),souhrn!$E$2:$E$1899,0),1),body!$A$2:$A$34,0),1),"")</f>
        <v>20</v>
      </c>
      <c r="X87">
        <f>IFERROR(INDEX(body!$E$2:$E$34,MATCH(INDEX(souhrn!$C$2:$C$1899,MATCH(CONCATENATE("16#",$B87),souhrn!$E$2:$E$1899,0),1),body!$A$2:$A$34,0),1),"")</f>
        <v>20</v>
      </c>
      <c r="Y87">
        <f>IFERROR(INDEX(body!$E$2:$E$34,MATCH(INDEX(souhrn!$C$2:$C$1899,MATCH(CONCATENATE("17#",$B87),souhrn!$E$2:$E$1899,0),1),body!$A$2:$A$34,0),1),"")</f>
        <v>10</v>
      </c>
      <c r="Z87">
        <f>IFERROR(INDEX(body!$E$2:$E$34,MATCH(INDEX(souhrn!$C$2:$C$1899,MATCH(CONCATENATE("18#",$B87),souhrn!$E$2:$E$1899,0),1),body!$A$2:$A$34,0),1),"")</f>
        <v>12</v>
      </c>
      <c r="AA87">
        <f>INDEX(zavody!B:B,MATCH(B87,zavody!A:A,0))</f>
        <v>10</v>
      </c>
      <c r="AB87">
        <f t="shared" si="4"/>
        <v>180</v>
      </c>
      <c r="AC87">
        <f t="shared" si="5"/>
        <v>180</v>
      </c>
      <c r="AD87">
        <v>83</v>
      </c>
      <c r="AE87">
        <f t="shared" si="7"/>
        <v>118</v>
      </c>
      <c r="AF87">
        <v>9</v>
      </c>
    </row>
    <row r="88" spans="1:32" x14ac:dyDescent="0.45">
      <c r="A88">
        <v>2612</v>
      </c>
      <c r="B88" t="s">
        <v>172</v>
      </c>
      <c r="C88" t="str">
        <f>IFERROR(INDEX(body!$B$2:$B$34,MATCH(INDEX(souhrn!$C$2:$C$1899,MATCH(CONCATENATE("1#",$B88),souhrn!$E$2:$E$1899,0),1),body!$A$2:$A$34,0),1),"")</f>
        <v/>
      </c>
      <c r="D88" t="str">
        <f>IFERROR(INDEX(body!$B$2:$B$34,MATCH(INDEX(souhrn!$C$2:$C$1899,MATCH(CONCATENATE("2#",$B88),souhrn!$E$2:$E$1899,0),1),body!$A$2:$A$34,0),1),"")</f>
        <v/>
      </c>
      <c r="E88" t="str">
        <f>IFERROR(INDEX(body!$B$2:$B$34,MATCH(INDEX(souhrn!$C$2:$C$1899,MATCH(CONCATENATE("3#",$B88),souhrn!$E$2:$E$1899,0),1),body!$A$2:$A$34,0),1),"")</f>
        <v/>
      </c>
      <c r="F88" t="str">
        <f>IFERROR(INDEX(body!$B$2:$B$34,MATCH(INDEX(souhrn!$C$2:$C$1899,MATCH(CONCATENATE("4#",$B88),souhrn!$E$2:$E$1899,0),1),body!$A$2:$A$34,0),1),"")</f>
        <v/>
      </c>
      <c r="G88" t="str">
        <f>IFERROR(INDEX(body!$B$2:$B$34,MATCH(INDEX(souhrn!$C$2:$C$1899,MATCH(CONCATENATE("5#",$B88),souhrn!$E$2:$E$1899,0),1),body!$A$2:$A$34,0),1),"")</f>
        <v/>
      </c>
      <c r="H88" t="str">
        <f>IFERROR(INDEX(body!$B$2:$B$34,MATCH(INDEX(souhrn!$C$2:$C$1899,MATCH(CONCATENATE("6#",$B88),souhrn!$E$2:$E$1899,0),1),body!$A$2:$A$34,0),1),"")</f>
        <v/>
      </c>
      <c r="I88" t="str">
        <f>IFERROR(INDEX(body!$B$2:$B$34,MATCH(INDEX(souhrn!$C$2:$C$1899,MATCH(CONCATENATE("7#",$B88),souhrn!$E$2:$E$1899,0),1),body!$A$2:$A$34,0),1),"")</f>
        <v/>
      </c>
      <c r="J88" t="str">
        <f>IFERROR(INDEX(body!$B$2:$B$34,MATCH(INDEX(souhrn!$C$2:$C$1899,MATCH(CONCATENATE("8#",$B88),souhrn!$E$2:$E$1899,0),1),body!$A$2:$A$34,0),1),"")</f>
        <v/>
      </c>
      <c r="K88" t="str">
        <f>IFERROR(INDEX(body!$F$2:$F$34,MATCH(INDEX(souhrn!$C$2:$C$1899,MATCH(CONCATENATE("19#",$B88),souhrn!$E$2:$E$1899,0),1),body!$A$2:$A$34,0),1),"")</f>
        <v/>
      </c>
      <c r="L88" t="str">
        <f>IFERROR(INDEX(body!$F$2:$F$34,MATCH(INDEX(souhrn!$C$2:$C$1899,MATCH(CONCATENATE("20#",$B88),souhrn!$E$2:$E$1899,0),1),body!$A$2:$A$34,0),1),"")</f>
        <v/>
      </c>
      <c r="M88" t="str">
        <f>IFERROR(INDEX(body!$F$2:$F$34,MATCH(INDEX(souhrn!$C$2:$C$1899,MATCH(CONCATENATE("21#",$B88),souhrn!$E$2:$E$1899,0),1),body!$A$2:$A$34,0),1),"")</f>
        <v/>
      </c>
      <c r="N88" t="str">
        <f>IFERROR(INDEX(body!$F$2:$F$34,MATCH(INDEX(souhrn!$C$2:$C$1899,MATCH(CONCATENATE("22#",$B88),souhrn!$E$2:$E$1899,0),1),body!$A$2:$A$34,0),1),"")</f>
        <v/>
      </c>
      <c r="O88" t="str">
        <f>IFERROR(INDEX(body!$F$2:$F$34,MATCH(INDEX(souhrn!$C$2:$C$1899,MATCH(CONCATENATE("23#",$B88),souhrn!$E$2:$E$1899,0),1),body!$A$2:$A$34,0),1),"")</f>
        <v/>
      </c>
      <c r="P88" t="str">
        <f>IFERROR(INDEX(body!$F$2:$F$34,MATCH(INDEX(souhrn!$C$2:$C$1899,MATCH(CONCATENATE("24#",$B88),souhrn!$E$2:$E$1899,0),1),body!$A$2:$A$34,0),1),"")</f>
        <v/>
      </c>
      <c r="Q88">
        <f>IFERROR(INDEX(body!$D$2:$D$34,MATCH(INDEX(souhrn!$C$2:$C$1899,MATCH(CONCATENATE("9#",$B88),souhrn!$E$2:$E$1899,0),1),body!$A$2:$A$34,0),1),"")</f>
        <v>34</v>
      </c>
      <c r="R88">
        <f>IFERROR(INDEX(body!$D$2:$D$34,MATCH(INDEX(souhrn!$C$2:$C$1899,MATCH(CONCATENATE("10#",$B88),souhrn!$E$2:$E$1899,0),1),body!$A$2:$A$34,0),1),"")</f>
        <v>38</v>
      </c>
      <c r="S88">
        <f>IFERROR(INDEX(body!$C$2:$C$34,MATCH(INDEX(souhrn!$C$2:$C$1899,MATCH(CONCATENATE("11#",$B88),souhrn!$E$2:$E$1899,0),1),body!$A$2:$A$34,0),1),"")</f>
        <v>36</v>
      </c>
      <c r="T88">
        <f>IFERROR(INDEX(body!$C$2:$C$34,MATCH(INDEX(souhrn!$C$2:$C$1899,MATCH(CONCATENATE("12#",$B88),souhrn!$E$2:$E$1899,0),1),body!$A$2:$A$34,0),1),"")</f>
        <v>26</v>
      </c>
      <c r="U88" t="str">
        <f>IFERROR(INDEX(body!$C$2:$C$34,MATCH(INDEX(souhrn!$C$2:$C$1899,MATCH(CONCATENATE("13#",$B88),souhrn!$E$2:$E$1899,0),1),body!$A$2:$A$34,0),1),"")</f>
        <v/>
      </c>
      <c r="V88" t="str">
        <f>IFERROR(INDEX(body!$C$2:$C$34,MATCH(INDEX(souhrn!$C$2:$C$1899,MATCH(CONCATENATE("14#",$B88),souhrn!$E$2:$E$1899,0),1),body!$A$2:$A$34,0),1),"")</f>
        <v/>
      </c>
      <c r="W88" t="str">
        <f>IFERROR(INDEX(body!$E$2:$E$34,MATCH(INDEX(souhrn!$C$2:$C$1899,MATCH(CONCATENATE("15#",$B88),souhrn!$E$2:$E$1899,0),1),body!$A$2:$A$34,0),1),"")</f>
        <v/>
      </c>
      <c r="X88" t="str">
        <f>IFERROR(INDEX(body!$E$2:$E$34,MATCH(INDEX(souhrn!$C$2:$C$1899,MATCH(CONCATENATE("16#",$B88),souhrn!$E$2:$E$1899,0),1),body!$A$2:$A$34,0),1),"")</f>
        <v/>
      </c>
      <c r="Y88">
        <f>IFERROR(INDEX(body!$E$2:$E$34,MATCH(INDEX(souhrn!$C$2:$C$1899,MATCH(CONCATENATE("17#",$B88),souhrn!$E$2:$E$1899,0),1),body!$A$2:$A$34,0),1),"")</f>
        <v>22</v>
      </c>
      <c r="Z88">
        <f>IFERROR(INDEX(body!$E$2:$E$34,MATCH(INDEX(souhrn!$C$2:$C$1899,MATCH(CONCATENATE("18#",$B88),souhrn!$E$2:$E$1899,0),1),body!$A$2:$A$34,0),1),"")</f>
        <v>22</v>
      </c>
      <c r="AA88">
        <f>INDEX(zavody!B:B,MATCH(B88,zavody!A:A,0))</f>
        <v>6</v>
      </c>
      <c r="AB88">
        <f t="shared" si="4"/>
        <v>178</v>
      </c>
      <c r="AC88">
        <f t="shared" si="5"/>
        <v>178</v>
      </c>
      <c r="AD88">
        <v>84</v>
      </c>
      <c r="AE88">
        <f t="shared" si="7"/>
        <v>134</v>
      </c>
      <c r="AF88">
        <v>53</v>
      </c>
    </row>
    <row r="89" spans="1:32" x14ac:dyDescent="0.45">
      <c r="A89">
        <v>790</v>
      </c>
      <c r="B89" t="s">
        <v>154</v>
      </c>
      <c r="C89" t="str">
        <f>IFERROR(INDEX(body!$B$2:$B$34,MATCH(INDEX(souhrn!$C$2:$C$1899,MATCH(CONCATENATE("1#",$B89),souhrn!$E$2:$E$1899,0),1),body!$A$2:$A$34,0),1),"")</f>
        <v/>
      </c>
      <c r="D89" t="str">
        <f>IFERROR(INDEX(body!$B$2:$B$34,MATCH(INDEX(souhrn!$C$2:$C$1899,MATCH(CONCATENATE("2#",$B89),souhrn!$E$2:$E$1899,0),1),body!$A$2:$A$34,0),1),"")</f>
        <v/>
      </c>
      <c r="E89" t="str">
        <f>IFERROR(INDEX(body!$B$2:$B$34,MATCH(INDEX(souhrn!$C$2:$C$1899,MATCH(CONCATENATE("3#",$B89),souhrn!$E$2:$E$1899,0),1),body!$A$2:$A$34,0),1),"")</f>
        <v/>
      </c>
      <c r="F89" t="str">
        <f>IFERROR(INDEX(body!$B$2:$B$34,MATCH(INDEX(souhrn!$C$2:$C$1899,MATCH(CONCATENATE("4#",$B89),souhrn!$E$2:$E$1899,0),1),body!$A$2:$A$34,0),1),"")</f>
        <v/>
      </c>
      <c r="G89" t="str">
        <f>IFERROR(INDEX(body!$B$2:$B$34,MATCH(INDEX(souhrn!$C$2:$C$1899,MATCH(CONCATENATE("5#",$B89),souhrn!$E$2:$E$1899,0),1),body!$A$2:$A$34,0),1),"")</f>
        <v/>
      </c>
      <c r="H89" t="str">
        <f>IFERROR(INDEX(body!$B$2:$B$34,MATCH(INDEX(souhrn!$C$2:$C$1899,MATCH(CONCATENATE("6#",$B89),souhrn!$E$2:$E$1899,0),1),body!$A$2:$A$34,0),1),"")</f>
        <v/>
      </c>
      <c r="I89" t="str">
        <f>IFERROR(INDEX(body!$B$2:$B$34,MATCH(INDEX(souhrn!$C$2:$C$1899,MATCH(CONCATENATE("7#",$B89),souhrn!$E$2:$E$1899,0),1),body!$A$2:$A$34,0),1),"")</f>
        <v/>
      </c>
      <c r="J89" t="str">
        <f>IFERROR(INDEX(body!$B$2:$B$34,MATCH(INDEX(souhrn!$C$2:$C$1899,MATCH(CONCATENATE("8#",$B89),souhrn!$E$2:$E$1899,0),1),body!$A$2:$A$34,0),1),"")</f>
        <v/>
      </c>
      <c r="K89">
        <f>IFERROR(INDEX(body!$F$2:$F$34,MATCH(INDEX(souhrn!$C$2:$C$1899,MATCH(CONCATENATE("19#",$B89),souhrn!$E$2:$E$1899,0),1),body!$A$2:$A$34,0),1),"")</f>
        <v>24</v>
      </c>
      <c r="L89">
        <f>IFERROR(INDEX(body!$F$2:$F$34,MATCH(INDEX(souhrn!$C$2:$C$1899,MATCH(CONCATENATE("20#",$B89),souhrn!$E$2:$E$1899,0),1),body!$A$2:$A$34,0),1),"")</f>
        <v>22</v>
      </c>
      <c r="M89">
        <f>IFERROR(INDEX(body!$F$2:$F$34,MATCH(INDEX(souhrn!$C$2:$C$1899,MATCH(CONCATENATE("21#",$B89),souhrn!$E$2:$E$1899,0),1),body!$A$2:$A$34,0),1),"")</f>
        <v>24</v>
      </c>
      <c r="N89">
        <f>IFERROR(INDEX(body!$F$2:$F$34,MATCH(INDEX(souhrn!$C$2:$C$1899,MATCH(CONCATENATE("22#",$B89),souhrn!$E$2:$E$1899,0),1),body!$A$2:$A$34,0),1),"")</f>
        <v>18</v>
      </c>
      <c r="O89" t="str">
        <f>IFERROR(INDEX(body!$F$2:$F$34,MATCH(INDEX(souhrn!$C$2:$C$1899,MATCH(CONCATENATE("23#",$B89),souhrn!$E$2:$E$1899,0),1),body!$A$2:$A$34,0),1),"")</f>
        <v/>
      </c>
      <c r="P89" t="str">
        <f>IFERROR(INDEX(body!$F$2:$F$34,MATCH(INDEX(souhrn!$C$2:$C$1899,MATCH(CONCATENATE("24#",$B89),souhrn!$E$2:$E$1899,0),1),body!$A$2:$A$34,0),1),"")</f>
        <v/>
      </c>
      <c r="Q89">
        <f>IFERROR(INDEX(body!$D$2:$D$34,MATCH(INDEX(souhrn!$C$2:$C$1899,MATCH(CONCATENATE("9#",$B89),souhrn!$E$2:$E$1899,0),1),body!$A$2:$A$34,0),1),"")</f>
        <v>20</v>
      </c>
      <c r="R89">
        <f>IFERROR(INDEX(body!$D$2:$D$34,MATCH(INDEX(souhrn!$C$2:$C$1899,MATCH(CONCATENATE("10#",$B89),souhrn!$E$2:$E$1899,0),1),body!$A$2:$A$34,0),1),"")</f>
        <v>24</v>
      </c>
      <c r="S89">
        <f>IFERROR(INDEX(body!$C$2:$C$34,MATCH(INDEX(souhrn!$C$2:$C$1899,MATCH(CONCATENATE("11#",$B89),souhrn!$E$2:$E$1899,0),1),body!$A$2:$A$34,0),1),"")</f>
        <v>16</v>
      </c>
      <c r="T89">
        <f>IFERROR(INDEX(body!$C$2:$C$34,MATCH(INDEX(souhrn!$C$2:$C$1899,MATCH(CONCATENATE("12#",$B89),souhrn!$E$2:$E$1899,0),1),body!$A$2:$A$34,0),1),"")</f>
        <v>30</v>
      </c>
      <c r="U89" t="str">
        <f>IFERROR(INDEX(body!$C$2:$C$34,MATCH(INDEX(souhrn!$C$2:$C$1899,MATCH(CONCATENATE("13#",$B89),souhrn!$E$2:$E$1899,0),1),body!$A$2:$A$34,0),1),"")</f>
        <v/>
      </c>
      <c r="V89" t="str">
        <f>IFERROR(INDEX(body!$C$2:$C$34,MATCH(INDEX(souhrn!$C$2:$C$1899,MATCH(CONCATENATE("14#",$B89),souhrn!$E$2:$E$1899,0),1),body!$A$2:$A$34,0),1),"")</f>
        <v/>
      </c>
      <c r="W89" t="str">
        <f>IFERROR(INDEX(body!$E$2:$E$34,MATCH(INDEX(souhrn!$C$2:$C$1899,MATCH(CONCATENATE("15#",$B89),souhrn!$E$2:$E$1899,0),1),body!$A$2:$A$34,0),1),"")</f>
        <v/>
      </c>
      <c r="X89" t="str">
        <f>IFERROR(INDEX(body!$E$2:$E$34,MATCH(INDEX(souhrn!$C$2:$C$1899,MATCH(CONCATENATE("16#",$B89),souhrn!$E$2:$E$1899,0),1),body!$A$2:$A$34,0),1),"")</f>
        <v/>
      </c>
      <c r="Y89" t="str">
        <f>IFERROR(INDEX(body!$E$2:$E$34,MATCH(INDEX(souhrn!$C$2:$C$1899,MATCH(CONCATENATE("17#",$B89),souhrn!$E$2:$E$1899,0),1),body!$A$2:$A$34,0),1),"")</f>
        <v/>
      </c>
      <c r="Z89" t="str">
        <f>IFERROR(INDEX(body!$E$2:$E$34,MATCH(INDEX(souhrn!$C$2:$C$1899,MATCH(CONCATENATE("18#",$B89),souhrn!$E$2:$E$1899,0),1),body!$A$2:$A$34,0),1),"")</f>
        <v/>
      </c>
      <c r="AA89">
        <f>INDEX(zavody!B:B,MATCH(B89,zavody!A:A,0))</f>
        <v>8</v>
      </c>
      <c r="AB89">
        <f t="shared" si="4"/>
        <v>178</v>
      </c>
      <c r="AC89">
        <f t="shared" si="5"/>
        <v>178</v>
      </c>
      <c r="AD89">
        <v>85</v>
      </c>
      <c r="AE89">
        <f t="shared" si="7"/>
        <v>178</v>
      </c>
      <c r="AF89">
        <v>6</v>
      </c>
    </row>
    <row r="90" spans="1:32" x14ac:dyDescent="0.45">
      <c r="A90">
        <v>4076</v>
      </c>
      <c r="B90" t="s">
        <v>147</v>
      </c>
      <c r="C90" t="str">
        <f>IFERROR(INDEX(body!$B$2:$B$34,MATCH(INDEX(souhrn!$C$2:$C$1899,MATCH(CONCATENATE("1#",$B90),souhrn!$E$2:$E$1899,0),1),body!$A$2:$A$34,0),1),"")</f>
        <v/>
      </c>
      <c r="D90" t="str">
        <f>IFERROR(INDEX(body!$B$2:$B$34,MATCH(INDEX(souhrn!$C$2:$C$1899,MATCH(CONCATENATE("2#",$B90),souhrn!$E$2:$E$1899,0),1),body!$A$2:$A$34,0),1),"")</f>
        <v/>
      </c>
      <c r="E90" t="str">
        <f>IFERROR(INDEX(body!$B$2:$B$34,MATCH(INDEX(souhrn!$C$2:$C$1899,MATCH(CONCATENATE("3#",$B90),souhrn!$E$2:$E$1899,0),1),body!$A$2:$A$34,0),1),"")</f>
        <v/>
      </c>
      <c r="F90" t="str">
        <f>IFERROR(INDEX(body!$B$2:$B$34,MATCH(INDEX(souhrn!$C$2:$C$1899,MATCH(CONCATENATE("4#",$B90),souhrn!$E$2:$E$1899,0),1),body!$A$2:$A$34,0),1),"")</f>
        <v/>
      </c>
      <c r="G90" t="str">
        <f>IFERROR(INDEX(body!$B$2:$B$34,MATCH(INDEX(souhrn!$C$2:$C$1899,MATCH(CONCATENATE("5#",$B90),souhrn!$E$2:$E$1899,0),1),body!$A$2:$A$34,0),1),"")</f>
        <v/>
      </c>
      <c r="H90" t="str">
        <f>IFERROR(INDEX(body!$B$2:$B$34,MATCH(INDEX(souhrn!$C$2:$C$1899,MATCH(CONCATENATE("6#",$B90),souhrn!$E$2:$E$1899,0),1),body!$A$2:$A$34,0),1),"")</f>
        <v/>
      </c>
      <c r="I90" t="str">
        <f>IFERROR(INDEX(body!$B$2:$B$34,MATCH(INDEX(souhrn!$C$2:$C$1899,MATCH(CONCATENATE("7#",$B90),souhrn!$E$2:$E$1899,0),1),body!$A$2:$A$34,0),1),"")</f>
        <v/>
      </c>
      <c r="J90" t="str">
        <f>IFERROR(INDEX(body!$B$2:$B$34,MATCH(INDEX(souhrn!$C$2:$C$1899,MATCH(CONCATENATE("8#",$B90),souhrn!$E$2:$E$1899,0),1),body!$A$2:$A$34,0),1),"")</f>
        <v/>
      </c>
      <c r="K90" t="str">
        <f>IFERROR(INDEX(body!$F$2:$F$34,MATCH(INDEX(souhrn!$C$2:$C$1899,MATCH(CONCATENATE("19#",$B90),souhrn!$E$2:$E$1899,0),1),body!$A$2:$A$34,0),1),"")</f>
        <v/>
      </c>
      <c r="L90" t="str">
        <f>IFERROR(INDEX(body!$F$2:$F$34,MATCH(INDEX(souhrn!$C$2:$C$1899,MATCH(CONCATENATE("20#",$B90),souhrn!$E$2:$E$1899,0),1),body!$A$2:$A$34,0),1),"")</f>
        <v/>
      </c>
      <c r="M90" t="str">
        <f>IFERROR(INDEX(body!$F$2:$F$34,MATCH(INDEX(souhrn!$C$2:$C$1899,MATCH(CONCATENATE("21#",$B90),souhrn!$E$2:$E$1899,0),1),body!$A$2:$A$34,0),1),"")</f>
        <v/>
      </c>
      <c r="N90" t="str">
        <f>IFERROR(INDEX(body!$F$2:$F$34,MATCH(INDEX(souhrn!$C$2:$C$1899,MATCH(CONCATENATE("22#",$B90),souhrn!$E$2:$E$1899,0),1),body!$A$2:$A$34,0),1),"")</f>
        <v/>
      </c>
      <c r="O90" t="str">
        <f>IFERROR(INDEX(body!$F$2:$F$34,MATCH(INDEX(souhrn!$C$2:$C$1899,MATCH(CONCATENATE("23#",$B90),souhrn!$E$2:$E$1899,0),1),body!$A$2:$A$34,0),1),"")</f>
        <v/>
      </c>
      <c r="P90" t="str">
        <f>IFERROR(INDEX(body!$F$2:$F$34,MATCH(INDEX(souhrn!$C$2:$C$1899,MATCH(CONCATENATE("24#",$B90),souhrn!$E$2:$E$1899,0),1),body!$A$2:$A$34,0),1),"")</f>
        <v/>
      </c>
      <c r="Q90">
        <f>IFERROR(INDEX(body!$D$2:$D$34,MATCH(INDEX(souhrn!$C$2:$C$1899,MATCH(CONCATENATE("9#",$B90),souhrn!$E$2:$E$1899,0),1),body!$A$2:$A$34,0),1),"")</f>
        <v>18</v>
      </c>
      <c r="R90">
        <f>IFERROR(INDEX(body!$D$2:$D$34,MATCH(INDEX(souhrn!$C$2:$C$1899,MATCH(CONCATENATE("10#",$B90),souhrn!$E$2:$E$1899,0),1),body!$A$2:$A$34,0),1),"")</f>
        <v>18</v>
      </c>
      <c r="S90">
        <f>IFERROR(INDEX(body!$C$2:$C$34,MATCH(INDEX(souhrn!$C$2:$C$1899,MATCH(CONCATENATE("11#",$B90),souhrn!$E$2:$E$1899,0),1),body!$A$2:$A$34,0),1),"")</f>
        <v>30</v>
      </c>
      <c r="T90">
        <f>IFERROR(INDEX(body!$C$2:$C$34,MATCH(INDEX(souhrn!$C$2:$C$1899,MATCH(CONCATENATE("12#",$B90),souhrn!$E$2:$E$1899,0),1),body!$A$2:$A$34,0),1),"")</f>
        <v>28</v>
      </c>
      <c r="U90" t="str">
        <f>IFERROR(INDEX(body!$C$2:$C$34,MATCH(INDEX(souhrn!$C$2:$C$1899,MATCH(CONCATENATE("13#",$B90),souhrn!$E$2:$E$1899,0),1),body!$A$2:$A$34,0),1),"")</f>
        <v/>
      </c>
      <c r="V90" t="str">
        <f>IFERROR(INDEX(body!$C$2:$C$34,MATCH(INDEX(souhrn!$C$2:$C$1899,MATCH(CONCATENATE("14#",$B90),souhrn!$E$2:$E$1899,0),1),body!$A$2:$A$34,0),1),"")</f>
        <v/>
      </c>
      <c r="W90">
        <f>IFERROR(INDEX(body!$E$2:$E$34,MATCH(INDEX(souhrn!$C$2:$C$1899,MATCH(CONCATENATE("15#",$B90),souhrn!$E$2:$E$1899,0),1),body!$A$2:$A$34,0),1),"")</f>
        <v>22</v>
      </c>
      <c r="X90">
        <f>IFERROR(INDEX(body!$E$2:$E$34,MATCH(INDEX(souhrn!$C$2:$C$1899,MATCH(CONCATENATE("16#",$B90),souhrn!$E$2:$E$1899,0),1),body!$A$2:$A$34,0),1),"")</f>
        <v>22</v>
      </c>
      <c r="Y90">
        <f>IFERROR(INDEX(body!$E$2:$E$34,MATCH(INDEX(souhrn!$C$2:$C$1899,MATCH(CONCATENATE("17#",$B90),souhrn!$E$2:$E$1899,0),1),body!$A$2:$A$34,0),1),"")</f>
        <v>22</v>
      </c>
      <c r="Z90">
        <f>IFERROR(INDEX(body!$E$2:$E$34,MATCH(INDEX(souhrn!$C$2:$C$1899,MATCH(CONCATENATE("18#",$B90),souhrn!$E$2:$E$1899,0),1),body!$A$2:$A$34,0),1),"")</f>
        <v>18</v>
      </c>
      <c r="AA90">
        <f>INDEX(zavody!B:B,MATCH(B90,zavody!A:A,0))</f>
        <v>8</v>
      </c>
      <c r="AB90">
        <f t="shared" si="4"/>
        <v>178</v>
      </c>
      <c r="AC90">
        <f t="shared" si="5"/>
        <v>178</v>
      </c>
      <c r="AD90">
        <v>86</v>
      </c>
      <c r="AE90">
        <f t="shared" si="7"/>
        <v>94</v>
      </c>
      <c r="AF90">
        <v>115</v>
      </c>
    </row>
    <row r="91" spans="1:32" x14ac:dyDescent="0.45">
      <c r="A91">
        <v>3890</v>
      </c>
      <c r="B91" t="s">
        <v>94</v>
      </c>
      <c r="C91" t="str">
        <f>IFERROR(INDEX(body!$B$2:$B$34,MATCH(INDEX(souhrn!$C$2:$C$1899,MATCH(CONCATENATE("1#",$B91),souhrn!$E$2:$E$1899,0),1),body!$A$2:$A$34,0),1),"")</f>
        <v/>
      </c>
      <c r="D91" t="str">
        <f>IFERROR(INDEX(body!$B$2:$B$34,MATCH(INDEX(souhrn!$C$2:$C$1899,MATCH(CONCATENATE("2#",$B91),souhrn!$E$2:$E$1899,0),1),body!$A$2:$A$34,0),1),"")</f>
        <v/>
      </c>
      <c r="E91" t="str">
        <f>IFERROR(INDEX(body!$B$2:$B$34,MATCH(INDEX(souhrn!$C$2:$C$1899,MATCH(CONCATENATE("3#",$B91),souhrn!$E$2:$E$1899,0),1),body!$A$2:$A$34,0),1),"")</f>
        <v/>
      </c>
      <c r="F91" t="str">
        <f>IFERROR(INDEX(body!$B$2:$B$34,MATCH(INDEX(souhrn!$C$2:$C$1899,MATCH(CONCATENATE("4#",$B91),souhrn!$E$2:$E$1899,0),1),body!$A$2:$A$34,0),1),"")</f>
        <v/>
      </c>
      <c r="G91" t="str">
        <f>IFERROR(INDEX(body!$B$2:$B$34,MATCH(INDEX(souhrn!$C$2:$C$1899,MATCH(CONCATENATE("5#",$B91),souhrn!$E$2:$E$1899,0),1),body!$A$2:$A$34,0),1),"")</f>
        <v/>
      </c>
      <c r="H91" t="str">
        <f>IFERROR(INDEX(body!$B$2:$B$34,MATCH(INDEX(souhrn!$C$2:$C$1899,MATCH(CONCATENATE("6#",$B91),souhrn!$E$2:$E$1899,0),1),body!$A$2:$A$34,0),1),"")</f>
        <v/>
      </c>
      <c r="I91" t="str">
        <f>IFERROR(INDEX(body!$B$2:$B$34,MATCH(INDEX(souhrn!$C$2:$C$1899,MATCH(CONCATENATE("7#",$B91),souhrn!$E$2:$E$1899,0),1),body!$A$2:$A$34,0),1),"")</f>
        <v/>
      </c>
      <c r="J91" t="str">
        <f>IFERROR(INDEX(body!$B$2:$B$34,MATCH(INDEX(souhrn!$C$2:$C$1899,MATCH(CONCATENATE("8#",$B91),souhrn!$E$2:$E$1899,0),1),body!$A$2:$A$34,0),1),"")</f>
        <v/>
      </c>
      <c r="K91">
        <f>IFERROR(INDEX(body!$F$2:$F$34,MATCH(INDEX(souhrn!$C$2:$C$1899,MATCH(CONCATENATE("19#",$B91),souhrn!$E$2:$E$1899,0),1),body!$A$2:$A$34,0),1),"")</f>
        <v>18</v>
      </c>
      <c r="L91">
        <f>IFERROR(INDEX(body!$F$2:$F$34,MATCH(INDEX(souhrn!$C$2:$C$1899,MATCH(CONCATENATE("20#",$B91),souhrn!$E$2:$E$1899,0),1),body!$A$2:$A$34,0),1),"")</f>
        <v>12</v>
      </c>
      <c r="M91">
        <f>IFERROR(INDEX(body!$F$2:$F$34,MATCH(INDEX(souhrn!$C$2:$C$1899,MATCH(CONCATENATE("21#",$B91),souhrn!$E$2:$E$1899,0),1),body!$A$2:$A$34,0),1),"")</f>
        <v>18</v>
      </c>
      <c r="N91">
        <f>IFERROR(INDEX(body!$F$2:$F$34,MATCH(INDEX(souhrn!$C$2:$C$1899,MATCH(CONCATENATE("22#",$B91),souhrn!$E$2:$E$1899,0),1),body!$A$2:$A$34,0),1),"")</f>
        <v>34</v>
      </c>
      <c r="O91">
        <f>IFERROR(INDEX(body!$F$2:$F$34,MATCH(INDEX(souhrn!$C$2:$C$1899,MATCH(CONCATENATE("23#",$B91),souhrn!$E$2:$E$1899,0),1),body!$A$2:$A$34,0),1),"")</f>
        <v>21</v>
      </c>
      <c r="P91">
        <f>IFERROR(INDEX(body!$F$2:$F$34,MATCH(INDEX(souhrn!$C$2:$C$1899,MATCH(CONCATENATE("24#",$B91),souhrn!$E$2:$E$1899,0),1),body!$A$2:$A$34,0),1),"")</f>
        <v>32</v>
      </c>
      <c r="Q91" t="str">
        <f>IFERROR(INDEX(body!$D$2:$D$34,MATCH(INDEX(souhrn!$C$2:$C$1899,MATCH(CONCATENATE("9#",$B91),souhrn!$E$2:$E$1899,0),1),body!$A$2:$A$34,0),1),"")</f>
        <v/>
      </c>
      <c r="R91" t="str">
        <f>IFERROR(INDEX(body!$D$2:$D$34,MATCH(INDEX(souhrn!$C$2:$C$1899,MATCH(CONCATENATE("10#",$B91),souhrn!$E$2:$E$1899,0),1),body!$A$2:$A$34,0),1),"")</f>
        <v/>
      </c>
      <c r="S91">
        <f>IFERROR(INDEX(body!$C$2:$C$34,MATCH(INDEX(souhrn!$C$2:$C$1899,MATCH(CONCATENATE("11#",$B91),souhrn!$E$2:$E$1899,0),1),body!$A$2:$A$34,0),1),"")</f>
        <v>26</v>
      </c>
      <c r="T91">
        <f>IFERROR(INDEX(body!$C$2:$C$34,MATCH(INDEX(souhrn!$C$2:$C$1899,MATCH(CONCATENATE("12#",$B91),souhrn!$E$2:$E$1899,0),1),body!$A$2:$A$34,0),1),"")</f>
        <v>16</v>
      </c>
      <c r="U91" t="str">
        <f>IFERROR(INDEX(body!$C$2:$C$34,MATCH(INDEX(souhrn!$C$2:$C$1899,MATCH(CONCATENATE("13#",$B91),souhrn!$E$2:$E$1899,0),1),body!$A$2:$A$34,0),1),"")</f>
        <v/>
      </c>
      <c r="V91" t="str">
        <f>IFERROR(INDEX(body!$C$2:$C$34,MATCH(INDEX(souhrn!$C$2:$C$1899,MATCH(CONCATENATE("14#",$B91),souhrn!$E$2:$E$1899,0),1),body!$A$2:$A$34,0),1),"")</f>
        <v/>
      </c>
      <c r="W91" t="str">
        <f>IFERROR(INDEX(body!$E$2:$E$34,MATCH(INDEX(souhrn!$C$2:$C$1899,MATCH(CONCATENATE("15#",$B91),souhrn!$E$2:$E$1899,0),1),body!$A$2:$A$34,0),1),"")</f>
        <v/>
      </c>
      <c r="X91" t="str">
        <f>IFERROR(INDEX(body!$E$2:$E$34,MATCH(INDEX(souhrn!$C$2:$C$1899,MATCH(CONCATENATE("16#",$B91),souhrn!$E$2:$E$1899,0),1),body!$A$2:$A$34,0),1),"")</f>
        <v/>
      </c>
      <c r="Y91" t="str">
        <f>IFERROR(INDEX(body!$E$2:$E$34,MATCH(INDEX(souhrn!$C$2:$C$1899,MATCH(CONCATENATE("17#",$B91),souhrn!$E$2:$E$1899,0),1),body!$A$2:$A$34,0),1),"")</f>
        <v/>
      </c>
      <c r="Z91" t="str">
        <f>IFERROR(INDEX(body!$E$2:$E$34,MATCH(INDEX(souhrn!$C$2:$C$1899,MATCH(CONCATENATE("18#",$B91),souhrn!$E$2:$E$1899,0),1),body!$A$2:$A$34,0),1),"")</f>
        <v/>
      </c>
      <c r="AA91">
        <f>INDEX(zavody!B:B,MATCH(B91,zavody!A:A,0))</f>
        <v>8</v>
      </c>
      <c r="AB91">
        <f t="shared" si="4"/>
        <v>177</v>
      </c>
      <c r="AC91">
        <f t="shared" si="5"/>
        <v>177</v>
      </c>
      <c r="AD91">
        <v>87</v>
      </c>
      <c r="AE91">
        <f t="shared" si="7"/>
        <v>177</v>
      </c>
      <c r="AF91">
        <v>105</v>
      </c>
    </row>
    <row r="92" spans="1:32" x14ac:dyDescent="0.45">
      <c r="A92">
        <v>6932</v>
      </c>
      <c r="B92" t="s">
        <v>249</v>
      </c>
      <c r="C92" t="str">
        <f>IFERROR(INDEX(body!$B$2:$B$34,MATCH(INDEX(souhrn!$C$2:$C$1899,MATCH(CONCATENATE("1#",$B92),souhrn!$E$2:$E$1899,0),1),body!$A$2:$A$34,0),1),"")</f>
        <v/>
      </c>
      <c r="D92" t="str">
        <f>IFERROR(INDEX(body!$B$2:$B$34,MATCH(INDEX(souhrn!$C$2:$C$1899,MATCH(CONCATENATE("2#",$B92),souhrn!$E$2:$E$1899,0),1),body!$A$2:$A$34,0),1),"")</f>
        <v/>
      </c>
      <c r="E92" t="str">
        <f>IFERROR(INDEX(body!$B$2:$B$34,MATCH(INDEX(souhrn!$C$2:$C$1899,MATCH(CONCATENATE("3#",$B92),souhrn!$E$2:$E$1899,0),1),body!$A$2:$A$34,0),1),"")</f>
        <v/>
      </c>
      <c r="F92" t="str">
        <f>IFERROR(INDEX(body!$B$2:$B$34,MATCH(INDEX(souhrn!$C$2:$C$1899,MATCH(CONCATENATE("4#",$B92),souhrn!$E$2:$E$1899,0),1),body!$A$2:$A$34,0),1),"")</f>
        <v/>
      </c>
      <c r="G92" t="str">
        <f>IFERROR(INDEX(body!$B$2:$B$34,MATCH(INDEX(souhrn!$C$2:$C$1899,MATCH(CONCATENATE("5#",$B92),souhrn!$E$2:$E$1899,0),1),body!$A$2:$A$34,0),1),"")</f>
        <v/>
      </c>
      <c r="H92" t="str">
        <f>IFERROR(INDEX(body!$B$2:$B$34,MATCH(INDEX(souhrn!$C$2:$C$1899,MATCH(CONCATENATE("6#",$B92),souhrn!$E$2:$E$1899,0),1),body!$A$2:$A$34,0),1),"")</f>
        <v/>
      </c>
      <c r="I92" t="str">
        <f>IFERROR(INDEX(body!$B$2:$B$34,MATCH(INDEX(souhrn!$C$2:$C$1899,MATCH(CONCATENATE("7#",$B92),souhrn!$E$2:$E$1899,0),1),body!$A$2:$A$34,0),1),"")</f>
        <v/>
      </c>
      <c r="J92" t="str">
        <f>IFERROR(INDEX(body!$B$2:$B$34,MATCH(INDEX(souhrn!$C$2:$C$1899,MATCH(CONCATENATE("8#",$B92),souhrn!$E$2:$E$1899,0),1),body!$A$2:$A$34,0),1),"")</f>
        <v/>
      </c>
      <c r="K92" t="str">
        <f>IFERROR(INDEX(body!$F$2:$F$34,MATCH(INDEX(souhrn!$C$2:$C$1899,MATCH(CONCATENATE("19#",$B92),souhrn!$E$2:$E$1899,0),1),body!$A$2:$A$34,0),1),"")</f>
        <v/>
      </c>
      <c r="L92" t="str">
        <f>IFERROR(INDEX(body!$F$2:$F$34,MATCH(INDEX(souhrn!$C$2:$C$1899,MATCH(CONCATENATE("20#",$B92),souhrn!$E$2:$E$1899,0),1),body!$A$2:$A$34,0),1),"")</f>
        <v/>
      </c>
      <c r="M92" t="str">
        <f>IFERROR(INDEX(body!$F$2:$F$34,MATCH(INDEX(souhrn!$C$2:$C$1899,MATCH(CONCATENATE("21#",$B92),souhrn!$E$2:$E$1899,0),1),body!$A$2:$A$34,0),1),"")</f>
        <v/>
      </c>
      <c r="N92" t="str">
        <f>IFERROR(INDEX(body!$F$2:$F$34,MATCH(INDEX(souhrn!$C$2:$C$1899,MATCH(CONCATENATE("22#",$B92),souhrn!$E$2:$E$1899,0),1),body!$A$2:$A$34,0),1),"")</f>
        <v/>
      </c>
      <c r="O92" t="str">
        <f>IFERROR(INDEX(body!$F$2:$F$34,MATCH(INDEX(souhrn!$C$2:$C$1899,MATCH(CONCATENATE("23#",$B92),souhrn!$E$2:$E$1899,0),1),body!$A$2:$A$34,0),1),"")</f>
        <v/>
      </c>
      <c r="P92" t="str">
        <f>IFERROR(INDEX(body!$F$2:$F$34,MATCH(INDEX(souhrn!$C$2:$C$1899,MATCH(CONCATENATE("24#",$B92),souhrn!$E$2:$E$1899,0),1),body!$A$2:$A$34,0),1),"")</f>
        <v/>
      </c>
      <c r="Q92">
        <f>IFERROR(INDEX(body!$D$2:$D$34,MATCH(INDEX(souhrn!$C$2:$C$1899,MATCH(CONCATENATE("9#",$B92),souhrn!$E$2:$E$1899,0),1),body!$A$2:$A$34,0),1),"")</f>
        <v>16</v>
      </c>
      <c r="R92">
        <f>IFERROR(INDEX(body!$D$2:$D$34,MATCH(INDEX(souhrn!$C$2:$C$1899,MATCH(CONCATENATE("10#",$B92),souhrn!$E$2:$E$1899,0),1),body!$A$2:$A$34,0),1),"")</f>
        <v>18</v>
      </c>
      <c r="S92">
        <f>IFERROR(INDEX(body!$C$2:$C$34,MATCH(INDEX(souhrn!$C$2:$C$1899,MATCH(CONCATENATE("11#",$B92),souhrn!$E$2:$E$1899,0),1),body!$A$2:$A$34,0),1),"")</f>
        <v>33</v>
      </c>
      <c r="T92">
        <f>IFERROR(INDEX(body!$C$2:$C$34,MATCH(INDEX(souhrn!$C$2:$C$1899,MATCH(CONCATENATE("12#",$B92),souhrn!$E$2:$E$1899,0),1),body!$A$2:$A$34,0),1),"")</f>
        <v>28</v>
      </c>
      <c r="U92" t="str">
        <f>IFERROR(INDEX(body!$C$2:$C$34,MATCH(INDEX(souhrn!$C$2:$C$1899,MATCH(CONCATENATE("13#",$B92),souhrn!$E$2:$E$1899,0),1),body!$A$2:$A$34,0),1),"")</f>
        <v/>
      </c>
      <c r="V92" t="str">
        <f>IFERROR(INDEX(body!$C$2:$C$34,MATCH(INDEX(souhrn!$C$2:$C$1899,MATCH(CONCATENATE("14#",$B92),souhrn!$E$2:$E$1899,0),1),body!$A$2:$A$34,0),1),"")</f>
        <v/>
      </c>
      <c r="W92">
        <f>IFERROR(INDEX(body!$E$2:$E$34,MATCH(INDEX(souhrn!$C$2:$C$1899,MATCH(CONCATENATE("15#",$B92),souhrn!$E$2:$E$1899,0),1),body!$A$2:$A$34,0),1),"")</f>
        <v>20</v>
      </c>
      <c r="X92">
        <f>IFERROR(INDEX(body!$E$2:$E$34,MATCH(INDEX(souhrn!$C$2:$C$1899,MATCH(CONCATENATE("16#",$B92),souhrn!$E$2:$E$1899,0),1),body!$A$2:$A$34,0),1),"")</f>
        <v>20</v>
      </c>
      <c r="Y92">
        <f>IFERROR(INDEX(body!$E$2:$E$34,MATCH(INDEX(souhrn!$C$2:$C$1899,MATCH(CONCATENATE("17#",$B92),souhrn!$E$2:$E$1899,0),1),body!$A$2:$A$34,0),1),"")</f>
        <v>20</v>
      </c>
      <c r="Z92">
        <f>IFERROR(INDEX(body!$E$2:$E$34,MATCH(INDEX(souhrn!$C$2:$C$1899,MATCH(CONCATENATE("18#",$B92),souhrn!$E$2:$E$1899,0),1),body!$A$2:$A$34,0),1),"")</f>
        <v>22</v>
      </c>
      <c r="AA92">
        <f>INDEX(zavody!B:B,MATCH(B92,zavody!A:A,0))</f>
        <v>8</v>
      </c>
      <c r="AB92">
        <f t="shared" si="4"/>
        <v>177</v>
      </c>
      <c r="AC92">
        <f t="shared" si="5"/>
        <v>177</v>
      </c>
      <c r="AD92">
        <v>88</v>
      </c>
    </row>
    <row r="93" spans="1:32" x14ac:dyDescent="0.45">
      <c r="A93">
        <v>6146</v>
      </c>
      <c r="B93" t="s">
        <v>233</v>
      </c>
      <c r="C93" t="str">
        <f>IFERROR(INDEX(body!$B$2:$B$34,MATCH(INDEX(souhrn!$C$2:$C$1899,MATCH(CONCATENATE("1#",$B93),souhrn!$E$2:$E$1899,0),1),body!$A$2:$A$34,0),1),"")</f>
        <v/>
      </c>
      <c r="D93" t="str">
        <f>IFERROR(INDEX(body!$B$2:$B$34,MATCH(INDEX(souhrn!$C$2:$C$1899,MATCH(CONCATENATE("2#",$B93),souhrn!$E$2:$E$1899,0),1),body!$A$2:$A$34,0),1),"")</f>
        <v/>
      </c>
      <c r="E93" t="str">
        <f>IFERROR(INDEX(body!$B$2:$B$34,MATCH(INDEX(souhrn!$C$2:$C$1899,MATCH(CONCATENATE("3#",$B93),souhrn!$E$2:$E$1899,0),1),body!$A$2:$A$34,0),1),"")</f>
        <v/>
      </c>
      <c r="F93" t="str">
        <f>IFERROR(INDEX(body!$B$2:$B$34,MATCH(INDEX(souhrn!$C$2:$C$1899,MATCH(CONCATENATE("4#",$B93),souhrn!$E$2:$E$1899,0),1),body!$A$2:$A$34,0),1),"")</f>
        <v/>
      </c>
      <c r="G93" t="str">
        <f>IFERROR(INDEX(body!$B$2:$B$34,MATCH(INDEX(souhrn!$C$2:$C$1899,MATCH(CONCATENATE("5#",$B93),souhrn!$E$2:$E$1899,0),1),body!$A$2:$A$34,0),1),"")</f>
        <v/>
      </c>
      <c r="H93" t="str">
        <f>IFERROR(INDEX(body!$B$2:$B$34,MATCH(INDEX(souhrn!$C$2:$C$1899,MATCH(CONCATENATE("6#",$B93),souhrn!$E$2:$E$1899,0),1),body!$A$2:$A$34,0),1),"")</f>
        <v/>
      </c>
      <c r="I93" t="str">
        <f>IFERROR(INDEX(body!$B$2:$B$34,MATCH(INDEX(souhrn!$C$2:$C$1899,MATCH(CONCATENATE("7#",$B93),souhrn!$E$2:$E$1899,0),1),body!$A$2:$A$34,0),1),"")</f>
        <v/>
      </c>
      <c r="J93" t="str">
        <f>IFERROR(INDEX(body!$B$2:$B$34,MATCH(INDEX(souhrn!$C$2:$C$1899,MATCH(CONCATENATE("8#",$B93),souhrn!$E$2:$E$1899,0),1),body!$A$2:$A$34,0),1),"")</f>
        <v/>
      </c>
      <c r="K93">
        <f>IFERROR(INDEX(body!$F$2:$F$34,MATCH(INDEX(souhrn!$C$2:$C$1899,MATCH(CONCATENATE("19#",$B93),souhrn!$E$2:$E$1899,0),1),body!$A$2:$A$34,0),1),"")</f>
        <v>32</v>
      </c>
      <c r="L93">
        <f>IFERROR(INDEX(body!$F$2:$F$34,MATCH(INDEX(souhrn!$C$2:$C$1899,MATCH(CONCATENATE("20#",$B93),souhrn!$E$2:$E$1899,0),1),body!$A$2:$A$34,0),1),"")</f>
        <v>22</v>
      </c>
      <c r="M93">
        <f>IFERROR(INDEX(body!$F$2:$F$34,MATCH(INDEX(souhrn!$C$2:$C$1899,MATCH(CONCATENATE("21#",$B93),souhrn!$E$2:$E$1899,0),1),body!$A$2:$A$34,0),1),"")</f>
        <v>32</v>
      </c>
      <c r="N93">
        <f>IFERROR(INDEX(body!$F$2:$F$34,MATCH(INDEX(souhrn!$C$2:$C$1899,MATCH(CONCATENATE("22#",$B93),souhrn!$E$2:$E$1899,0),1),body!$A$2:$A$34,0),1),"")</f>
        <v>22</v>
      </c>
      <c r="O93">
        <f>IFERROR(INDEX(body!$F$2:$F$34,MATCH(INDEX(souhrn!$C$2:$C$1899,MATCH(CONCATENATE("23#",$B93),souhrn!$E$2:$E$1899,0),1),body!$A$2:$A$34,0),1),"")</f>
        <v>34</v>
      </c>
      <c r="P93">
        <f>IFERROR(INDEX(body!$F$2:$F$34,MATCH(INDEX(souhrn!$C$2:$C$1899,MATCH(CONCATENATE("24#",$B93),souhrn!$E$2:$E$1899,0),1),body!$A$2:$A$34,0),1),"")</f>
        <v>34</v>
      </c>
      <c r="Q93" t="str">
        <f>IFERROR(INDEX(body!$D$2:$D$34,MATCH(INDEX(souhrn!$C$2:$C$1899,MATCH(CONCATENATE("9#",$B93),souhrn!$E$2:$E$1899,0),1),body!$A$2:$A$34,0),1),"")</f>
        <v/>
      </c>
      <c r="R93" t="str">
        <f>IFERROR(INDEX(body!$D$2:$D$34,MATCH(INDEX(souhrn!$C$2:$C$1899,MATCH(CONCATENATE("10#",$B93),souhrn!$E$2:$E$1899,0),1),body!$A$2:$A$34,0),1),"")</f>
        <v/>
      </c>
      <c r="S93" t="str">
        <f>IFERROR(INDEX(body!$C$2:$C$34,MATCH(INDEX(souhrn!$C$2:$C$1899,MATCH(CONCATENATE("11#",$B93),souhrn!$E$2:$E$1899,0),1),body!$A$2:$A$34,0),1),"")</f>
        <v/>
      </c>
      <c r="T93" t="str">
        <f>IFERROR(INDEX(body!$C$2:$C$34,MATCH(INDEX(souhrn!$C$2:$C$1899,MATCH(CONCATENATE("12#",$B93),souhrn!$E$2:$E$1899,0),1),body!$A$2:$A$34,0),1),"")</f>
        <v/>
      </c>
      <c r="U93" t="str">
        <f>IFERROR(INDEX(body!$C$2:$C$34,MATCH(INDEX(souhrn!$C$2:$C$1899,MATCH(CONCATENATE("13#",$B93),souhrn!$E$2:$E$1899,0),1),body!$A$2:$A$34,0),1),"")</f>
        <v/>
      </c>
      <c r="V93" t="str">
        <f>IFERROR(INDEX(body!$C$2:$C$34,MATCH(INDEX(souhrn!$C$2:$C$1899,MATCH(CONCATENATE("14#",$B93),souhrn!$E$2:$E$1899,0),1),body!$A$2:$A$34,0),1),"")</f>
        <v/>
      </c>
      <c r="W93" t="str">
        <f>IFERROR(INDEX(body!$E$2:$E$34,MATCH(INDEX(souhrn!$C$2:$C$1899,MATCH(CONCATENATE("15#",$B93),souhrn!$E$2:$E$1899,0),1),body!$A$2:$A$34,0),1),"")</f>
        <v/>
      </c>
      <c r="X93" t="str">
        <f>IFERROR(INDEX(body!$E$2:$E$34,MATCH(INDEX(souhrn!$C$2:$C$1899,MATCH(CONCATENATE("16#",$B93),souhrn!$E$2:$E$1899,0),1),body!$A$2:$A$34,0),1),"")</f>
        <v/>
      </c>
      <c r="Y93" t="str">
        <f>IFERROR(INDEX(body!$E$2:$E$34,MATCH(INDEX(souhrn!$C$2:$C$1899,MATCH(CONCATENATE("17#",$B93),souhrn!$E$2:$E$1899,0),1),body!$A$2:$A$34,0),1),"")</f>
        <v/>
      </c>
      <c r="Z93" t="str">
        <f>IFERROR(INDEX(body!$E$2:$E$34,MATCH(INDEX(souhrn!$C$2:$C$1899,MATCH(CONCATENATE("18#",$B93),souhrn!$E$2:$E$1899,0),1),body!$A$2:$A$34,0),1),"")</f>
        <v/>
      </c>
      <c r="AA93">
        <f>INDEX(zavody!B:B,MATCH(B93,zavody!A:A,0))</f>
        <v>6</v>
      </c>
      <c r="AB93">
        <f t="shared" si="4"/>
        <v>176</v>
      </c>
      <c r="AC93">
        <f t="shared" si="5"/>
        <v>176</v>
      </c>
      <c r="AD93">
        <v>89</v>
      </c>
      <c r="AE93">
        <f t="shared" ref="AE93:AE102" si="8">SUM(IFERROR(LARGE(C93:V93,1),0),IFERROR(LARGE(C93:V93,2),0),IFERROR(LARGE(C93:V93,3),0),IFERROR(LARGE(C93:V93,4),0),IFERROR(LARGE(C93:V93,5),0),IFERROR(LARGE(C93:V93,6),0),IFERROR(LARGE(C93:V93,7),0),IFERROR(LARGE(C93:V93,8),0),IFERROR(LARGE(C93:V93,9),0),IFERROR(LARGE(C93:V93,10),0),IFERROR(LARGE(C93:V93,11),0),IFERROR(LARGE(C93:V93,12),0),)</f>
        <v>176</v>
      </c>
      <c r="AF93">
        <v>244</v>
      </c>
    </row>
    <row r="94" spans="1:32" x14ac:dyDescent="0.45">
      <c r="A94">
        <v>3801</v>
      </c>
      <c r="B94" t="s">
        <v>81</v>
      </c>
      <c r="C94" t="str">
        <f>IFERROR(INDEX(body!$B$2:$B$34,MATCH(INDEX(souhrn!$C$2:$C$1899,MATCH(CONCATENATE("1#",$B94),souhrn!$E$2:$E$1899,0),1),body!$A$2:$A$34,0),1),"")</f>
        <v/>
      </c>
      <c r="D94" t="str">
        <f>IFERROR(INDEX(body!$B$2:$B$34,MATCH(INDEX(souhrn!$C$2:$C$1899,MATCH(CONCATENATE("2#",$B94),souhrn!$E$2:$E$1899,0),1),body!$A$2:$A$34,0),1),"")</f>
        <v/>
      </c>
      <c r="E94" t="str">
        <f>IFERROR(INDEX(body!$B$2:$B$34,MATCH(INDEX(souhrn!$C$2:$C$1899,MATCH(CONCATENATE("3#",$B94),souhrn!$E$2:$E$1899,0),1),body!$A$2:$A$34,0),1),"")</f>
        <v/>
      </c>
      <c r="F94" t="str">
        <f>IFERROR(INDEX(body!$B$2:$B$34,MATCH(INDEX(souhrn!$C$2:$C$1899,MATCH(CONCATENATE("4#",$B94),souhrn!$E$2:$E$1899,0),1),body!$A$2:$A$34,0),1),"")</f>
        <v/>
      </c>
      <c r="G94" t="str">
        <f>IFERROR(INDEX(body!$B$2:$B$34,MATCH(INDEX(souhrn!$C$2:$C$1899,MATCH(CONCATENATE("5#",$B94),souhrn!$E$2:$E$1899,0),1),body!$A$2:$A$34,0),1),"")</f>
        <v/>
      </c>
      <c r="H94" t="str">
        <f>IFERROR(INDEX(body!$B$2:$B$34,MATCH(INDEX(souhrn!$C$2:$C$1899,MATCH(CONCATENATE("6#",$B94),souhrn!$E$2:$E$1899,0),1),body!$A$2:$A$34,0),1),"")</f>
        <v/>
      </c>
      <c r="I94" t="str">
        <f>IFERROR(INDEX(body!$B$2:$B$34,MATCH(INDEX(souhrn!$C$2:$C$1899,MATCH(CONCATENATE("7#",$B94),souhrn!$E$2:$E$1899,0),1),body!$A$2:$A$34,0),1),"")</f>
        <v/>
      </c>
      <c r="J94" t="str">
        <f>IFERROR(INDEX(body!$B$2:$B$34,MATCH(INDEX(souhrn!$C$2:$C$1899,MATCH(CONCATENATE("8#",$B94),souhrn!$E$2:$E$1899,0),1),body!$A$2:$A$34,0),1),"")</f>
        <v/>
      </c>
      <c r="K94" t="str">
        <f>IFERROR(INDEX(body!$F$2:$F$34,MATCH(INDEX(souhrn!$C$2:$C$1899,MATCH(CONCATENATE("19#",$B94),souhrn!$E$2:$E$1899,0),1),body!$A$2:$A$34,0),1),"")</f>
        <v/>
      </c>
      <c r="L94" t="str">
        <f>IFERROR(INDEX(body!$F$2:$F$34,MATCH(INDEX(souhrn!$C$2:$C$1899,MATCH(CONCATENATE("20#",$B94),souhrn!$E$2:$E$1899,0),1),body!$A$2:$A$34,0),1),"")</f>
        <v/>
      </c>
      <c r="M94" t="str">
        <f>IFERROR(INDEX(body!$F$2:$F$34,MATCH(INDEX(souhrn!$C$2:$C$1899,MATCH(CONCATENATE("21#",$B94),souhrn!$E$2:$E$1899,0),1),body!$A$2:$A$34,0),1),"")</f>
        <v/>
      </c>
      <c r="N94" t="str">
        <f>IFERROR(INDEX(body!$F$2:$F$34,MATCH(INDEX(souhrn!$C$2:$C$1899,MATCH(CONCATENATE("22#",$B94),souhrn!$E$2:$E$1899,0),1),body!$A$2:$A$34,0),1),"")</f>
        <v/>
      </c>
      <c r="O94" t="str">
        <f>IFERROR(INDEX(body!$F$2:$F$34,MATCH(INDEX(souhrn!$C$2:$C$1899,MATCH(CONCATENATE("23#",$B94),souhrn!$E$2:$E$1899,0),1),body!$A$2:$A$34,0),1),"")</f>
        <v/>
      </c>
      <c r="P94" t="str">
        <f>IFERROR(INDEX(body!$F$2:$F$34,MATCH(INDEX(souhrn!$C$2:$C$1899,MATCH(CONCATENATE("24#",$B94),souhrn!$E$2:$E$1899,0),1),body!$A$2:$A$34,0),1),"")</f>
        <v/>
      </c>
      <c r="Q94">
        <f>IFERROR(INDEX(body!$D$2:$D$34,MATCH(INDEX(souhrn!$C$2:$C$1899,MATCH(CONCATENATE("9#",$B94),souhrn!$E$2:$E$1899,0),1),body!$A$2:$A$34,0),1),"")</f>
        <v>22</v>
      </c>
      <c r="R94">
        <f>IFERROR(INDEX(body!$D$2:$D$34,MATCH(INDEX(souhrn!$C$2:$C$1899,MATCH(CONCATENATE("10#",$B94),souhrn!$E$2:$E$1899,0),1),body!$A$2:$A$34,0),1),"")</f>
        <v>26</v>
      </c>
      <c r="S94" t="str">
        <f>IFERROR(INDEX(body!$C$2:$C$34,MATCH(INDEX(souhrn!$C$2:$C$1899,MATCH(CONCATENATE("11#",$B94),souhrn!$E$2:$E$1899,0),1),body!$A$2:$A$34,0),1),"")</f>
        <v/>
      </c>
      <c r="T94" t="str">
        <f>IFERROR(INDEX(body!$C$2:$C$34,MATCH(INDEX(souhrn!$C$2:$C$1899,MATCH(CONCATENATE("12#",$B94),souhrn!$E$2:$E$1899,0),1),body!$A$2:$A$34,0),1),"")</f>
        <v/>
      </c>
      <c r="U94">
        <f>IFERROR(INDEX(body!$C$2:$C$34,MATCH(INDEX(souhrn!$C$2:$C$1899,MATCH(CONCATENATE("13#",$B94),souhrn!$E$2:$E$1899,0),1),body!$A$2:$A$34,0),1),"")</f>
        <v>20</v>
      </c>
      <c r="V94">
        <f>IFERROR(INDEX(body!$C$2:$C$34,MATCH(INDEX(souhrn!$C$2:$C$1899,MATCH(CONCATENATE("14#",$B94),souhrn!$E$2:$E$1899,0),1),body!$A$2:$A$34,0),1),"")</f>
        <v>34</v>
      </c>
      <c r="W94">
        <f>IFERROR(INDEX(body!$E$2:$E$34,MATCH(INDEX(souhrn!$C$2:$C$1899,MATCH(CONCATENATE("15#",$B94),souhrn!$E$2:$E$1899,0),1),body!$A$2:$A$34,0),1),"")</f>
        <v>16</v>
      </c>
      <c r="X94">
        <f>IFERROR(INDEX(body!$E$2:$E$34,MATCH(INDEX(souhrn!$C$2:$C$1899,MATCH(CONCATENATE("16#",$B94),souhrn!$E$2:$E$1899,0),1),body!$A$2:$A$34,0),1),"")</f>
        <v>20</v>
      </c>
      <c r="Y94">
        <f>IFERROR(INDEX(body!$E$2:$E$34,MATCH(INDEX(souhrn!$C$2:$C$1899,MATCH(CONCATENATE("17#",$B94),souhrn!$E$2:$E$1899,0),1),body!$A$2:$A$34,0),1),"")</f>
        <v>20</v>
      </c>
      <c r="Z94">
        <f>IFERROR(INDEX(body!$E$2:$E$34,MATCH(INDEX(souhrn!$C$2:$C$1899,MATCH(CONCATENATE("18#",$B94),souhrn!$E$2:$E$1899,0),1),body!$A$2:$A$34,0),1),"")</f>
        <v>18</v>
      </c>
      <c r="AA94">
        <f>INDEX(zavody!B:B,MATCH(B94,zavody!A:A,0))</f>
        <v>8</v>
      </c>
      <c r="AB94">
        <f t="shared" si="4"/>
        <v>176</v>
      </c>
      <c r="AC94">
        <f t="shared" si="5"/>
        <v>176</v>
      </c>
      <c r="AD94">
        <v>90</v>
      </c>
      <c r="AE94">
        <f t="shared" si="8"/>
        <v>102</v>
      </c>
      <c r="AF94">
        <v>97</v>
      </c>
    </row>
    <row r="95" spans="1:32" x14ac:dyDescent="0.45">
      <c r="A95">
        <v>6643</v>
      </c>
      <c r="B95" t="s">
        <v>179</v>
      </c>
      <c r="C95" t="str">
        <f>IFERROR(INDEX(body!$B$2:$B$34,MATCH(INDEX(souhrn!$C$2:$C$1899,MATCH(CONCATENATE("1#",$B95),souhrn!$E$2:$E$1899,0),1),body!$A$2:$A$34,0),1),"")</f>
        <v/>
      </c>
      <c r="D95" t="str">
        <f>IFERROR(INDEX(body!$B$2:$B$34,MATCH(INDEX(souhrn!$C$2:$C$1899,MATCH(CONCATENATE("2#",$B95),souhrn!$E$2:$E$1899,0),1),body!$A$2:$A$34,0),1),"")</f>
        <v/>
      </c>
      <c r="E95" t="str">
        <f>IFERROR(INDEX(body!$B$2:$B$34,MATCH(INDEX(souhrn!$C$2:$C$1899,MATCH(CONCATENATE("3#",$B95),souhrn!$E$2:$E$1899,0),1),body!$A$2:$A$34,0),1),"")</f>
        <v/>
      </c>
      <c r="F95" t="str">
        <f>IFERROR(INDEX(body!$B$2:$B$34,MATCH(INDEX(souhrn!$C$2:$C$1899,MATCH(CONCATENATE("4#",$B95),souhrn!$E$2:$E$1899,0),1),body!$A$2:$A$34,0),1),"")</f>
        <v/>
      </c>
      <c r="G95" t="str">
        <f>IFERROR(INDEX(body!$B$2:$B$34,MATCH(INDEX(souhrn!$C$2:$C$1899,MATCH(CONCATENATE("5#",$B95),souhrn!$E$2:$E$1899,0),1),body!$A$2:$A$34,0),1),"")</f>
        <v/>
      </c>
      <c r="H95" t="str">
        <f>IFERROR(INDEX(body!$B$2:$B$34,MATCH(INDEX(souhrn!$C$2:$C$1899,MATCH(CONCATENATE("6#",$B95),souhrn!$E$2:$E$1899,0),1),body!$A$2:$A$34,0),1),"")</f>
        <v/>
      </c>
      <c r="I95" t="str">
        <f>IFERROR(INDEX(body!$B$2:$B$34,MATCH(INDEX(souhrn!$C$2:$C$1899,MATCH(CONCATENATE("7#",$B95),souhrn!$E$2:$E$1899,0),1),body!$A$2:$A$34,0),1),"")</f>
        <v/>
      </c>
      <c r="J95" t="str">
        <f>IFERROR(INDEX(body!$B$2:$B$34,MATCH(INDEX(souhrn!$C$2:$C$1899,MATCH(CONCATENATE("8#",$B95),souhrn!$E$2:$E$1899,0),1),body!$A$2:$A$34,0),1),"")</f>
        <v/>
      </c>
      <c r="K95">
        <f>IFERROR(INDEX(body!$F$2:$F$34,MATCH(INDEX(souhrn!$C$2:$C$1899,MATCH(CONCATENATE("19#",$B95),souhrn!$E$2:$E$1899,0),1),body!$A$2:$A$34,0),1),"")</f>
        <v>10</v>
      </c>
      <c r="L95">
        <f>IFERROR(INDEX(body!$F$2:$F$34,MATCH(INDEX(souhrn!$C$2:$C$1899,MATCH(CONCATENATE("20#",$B95),souhrn!$E$2:$E$1899,0),1),body!$A$2:$A$34,0),1),"")</f>
        <v>8</v>
      </c>
      <c r="M95">
        <f>IFERROR(INDEX(body!$F$2:$F$34,MATCH(INDEX(souhrn!$C$2:$C$1899,MATCH(CONCATENATE("21#",$B95),souhrn!$E$2:$E$1899,0),1),body!$A$2:$A$34,0),1),"")</f>
        <v>12</v>
      </c>
      <c r="N95">
        <f>IFERROR(INDEX(body!$F$2:$F$34,MATCH(INDEX(souhrn!$C$2:$C$1899,MATCH(CONCATENATE("22#",$B95),souhrn!$E$2:$E$1899,0),1),body!$A$2:$A$34,0),1),"")</f>
        <v>16</v>
      </c>
      <c r="O95">
        <f>IFERROR(INDEX(body!$F$2:$F$34,MATCH(INDEX(souhrn!$C$2:$C$1899,MATCH(CONCATENATE("23#",$B95),souhrn!$E$2:$E$1899,0),1),body!$A$2:$A$34,0),1),"")</f>
        <v>21</v>
      </c>
      <c r="P95">
        <f>IFERROR(INDEX(body!$F$2:$F$34,MATCH(INDEX(souhrn!$C$2:$C$1899,MATCH(CONCATENATE("24#",$B95),souhrn!$E$2:$E$1899,0),1),body!$A$2:$A$34,0),1),"")</f>
        <v>18</v>
      </c>
      <c r="Q95">
        <f>IFERROR(INDEX(body!$D$2:$D$34,MATCH(INDEX(souhrn!$C$2:$C$1899,MATCH(CONCATENATE("9#",$B95),souhrn!$E$2:$E$1899,0),1),body!$A$2:$A$34,0),1),"")</f>
        <v>30</v>
      </c>
      <c r="R95">
        <f>IFERROR(INDEX(body!$D$2:$D$34,MATCH(INDEX(souhrn!$C$2:$C$1899,MATCH(CONCATENATE("10#",$B95),souhrn!$E$2:$E$1899,0),1),body!$A$2:$A$34,0),1),"")</f>
        <v>32</v>
      </c>
      <c r="S95" t="str">
        <f>IFERROR(INDEX(body!$C$2:$C$34,MATCH(INDEX(souhrn!$C$2:$C$1899,MATCH(CONCATENATE("11#",$B95),souhrn!$E$2:$E$1899,0),1),body!$A$2:$A$34,0),1),"")</f>
        <v/>
      </c>
      <c r="T95" t="str">
        <f>IFERROR(INDEX(body!$C$2:$C$34,MATCH(INDEX(souhrn!$C$2:$C$1899,MATCH(CONCATENATE("12#",$B95),souhrn!$E$2:$E$1899,0),1),body!$A$2:$A$34,0),1),"")</f>
        <v/>
      </c>
      <c r="U95">
        <f>IFERROR(INDEX(body!$C$2:$C$34,MATCH(INDEX(souhrn!$C$2:$C$1899,MATCH(CONCATENATE("13#",$B95),souhrn!$E$2:$E$1899,0),1),body!$A$2:$A$34,0),1),"")</f>
        <v>16</v>
      </c>
      <c r="V95">
        <f>IFERROR(INDEX(body!$C$2:$C$34,MATCH(INDEX(souhrn!$C$2:$C$1899,MATCH(CONCATENATE("14#",$B95),souhrn!$E$2:$E$1899,0),1),body!$A$2:$A$34,0),1),"")</f>
        <v>12</v>
      </c>
      <c r="W95" t="str">
        <f>IFERROR(INDEX(body!$E$2:$E$34,MATCH(INDEX(souhrn!$C$2:$C$1899,MATCH(CONCATENATE("15#",$B95),souhrn!$E$2:$E$1899,0),1),body!$A$2:$A$34,0),1),"")</f>
        <v/>
      </c>
      <c r="X95" t="str">
        <f>IFERROR(INDEX(body!$E$2:$E$34,MATCH(INDEX(souhrn!$C$2:$C$1899,MATCH(CONCATENATE("16#",$B95),souhrn!$E$2:$E$1899,0),1),body!$A$2:$A$34,0),1),"")</f>
        <v/>
      </c>
      <c r="Y95" t="str">
        <f>IFERROR(INDEX(body!$E$2:$E$34,MATCH(INDEX(souhrn!$C$2:$C$1899,MATCH(CONCATENATE("17#",$B95),souhrn!$E$2:$E$1899,0),1),body!$A$2:$A$34,0),1),"")</f>
        <v/>
      </c>
      <c r="Z95" t="str">
        <f>IFERROR(INDEX(body!$E$2:$E$34,MATCH(INDEX(souhrn!$C$2:$C$1899,MATCH(CONCATENATE("18#",$B95),souhrn!$E$2:$E$1899,0),1),body!$A$2:$A$34,0),1),"")</f>
        <v/>
      </c>
      <c r="AA95">
        <f>INDEX(zavody!B:B,MATCH(B95,zavody!A:A,0))</f>
        <v>10</v>
      </c>
      <c r="AB95">
        <f t="shared" si="4"/>
        <v>175</v>
      </c>
      <c r="AC95">
        <f t="shared" si="5"/>
        <v>175</v>
      </c>
      <c r="AD95">
        <v>91</v>
      </c>
      <c r="AE95">
        <f t="shared" si="8"/>
        <v>175</v>
      </c>
      <c r="AF95">
        <v>195</v>
      </c>
    </row>
    <row r="96" spans="1:32" x14ac:dyDescent="0.45">
      <c r="A96">
        <v>5878</v>
      </c>
      <c r="B96" t="s">
        <v>237</v>
      </c>
      <c r="C96" t="str">
        <f>IFERROR(INDEX(body!$B$2:$B$34,MATCH(INDEX(souhrn!$C$2:$C$1899,MATCH(CONCATENATE("1#",$B96),souhrn!$E$2:$E$1899,0),1),body!$A$2:$A$34,0),1),"")</f>
        <v/>
      </c>
      <c r="D96" t="str">
        <f>IFERROR(INDEX(body!$B$2:$B$34,MATCH(INDEX(souhrn!$C$2:$C$1899,MATCH(CONCATENATE("2#",$B96),souhrn!$E$2:$E$1899,0),1),body!$A$2:$A$34,0),1),"")</f>
        <v/>
      </c>
      <c r="E96" t="str">
        <f>IFERROR(INDEX(body!$B$2:$B$34,MATCH(INDEX(souhrn!$C$2:$C$1899,MATCH(CONCATENATE("3#",$B96),souhrn!$E$2:$E$1899,0),1),body!$A$2:$A$34,0),1),"")</f>
        <v/>
      </c>
      <c r="F96" t="str">
        <f>IFERROR(INDEX(body!$B$2:$B$34,MATCH(INDEX(souhrn!$C$2:$C$1899,MATCH(CONCATENATE("4#",$B96),souhrn!$E$2:$E$1899,0),1),body!$A$2:$A$34,0),1),"")</f>
        <v/>
      </c>
      <c r="G96" t="str">
        <f>IFERROR(INDEX(body!$B$2:$B$34,MATCH(INDEX(souhrn!$C$2:$C$1899,MATCH(CONCATENATE("5#",$B96),souhrn!$E$2:$E$1899,0),1),body!$A$2:$A$34,0),1),"")</f>
        <v/>
      </c>
      <c r="H96" t="str">
        <f>IFERROR(INDEX(body!$B$2:$B$34,MATCH(INDEX(souhrn!$C$2:$C$1899,MATCH(CONCATENATE("6#",$B96),souhrn!$E$2:$E$1899,0),1),body!$A$2:$A$34,0),1),"")</f>
        <v/>
      </c>
      <c r="I96" t="str">
        <f>IFERROR(INDEX(body!$B$2:$B$34,MATCH(INDEX(souhrn!$C$2:$C$1899,MATCH(CONCATENATE("7#",$B96),souhrn!$E$2:$E$1899,0),1),body!$A$2:$A$34,0),1),"")</f>
        <v/>
      </c>
      <c r="J96" t="str">
        <f>IFERROR(INDEX(body!$B$2:$B$34,MATCH(INDEX(souhrn!$C$2:$C$1899,MATCH(CONCATENATE("8#",$B96),souhrn!$E$2:$E$1899,0),1),body!$A$2:$A$34,0),1),"")</f>
        <v/>
      </c>
      <c r="K96">
        <f>IFERROR(INDEX(body!$F$2:$F$34,MATCH(INDEX(souhrn!$C$2:$C$1899,MATCH(CONCATENATE("19#",$B96),souhrn!$E$2:$E$1899,0),1),body!$A$2:$A$34,0),1),"")</f>
        <v>34</v>
      </c>
      <c r="L96">
        <f>IFERROR(INDEX(body!$F$2:$F$34,MATCH(INDEX(souhrn!$C$2:$C$1899,MATCH(CONCATENATE("20#",$B96),souhrn!$E$2:$E$1899,0),1),body!$A$2:$A$34,0),1),"")</f>
        <v>30</v>
      </c>
      <c r="M96">
        <f>IFERROR(INDEX(body!$F$2:$F$34,MATCH(INDEX(souhrn!$C$2:$C$1899,MATCH(CONCATENATE("21#",$B96),souhrn!$E$2:$E$1899,0),1),body!$A$2:$A$34,0),1),"")</f>
        <v>24</v>
      </c>
      <c r="N96">
        <f>IFERROR(INDEX(body!$F$2:$F$34,MATCH(INDEX(souhrn!$C$2:$C$1899,MATCH(CONCATENATE("22#",$B96),souhrn!$E$2:$E$1899,0),1),body!$A$2:$A$34,0),1),"")</f>
        <v>34</v>
      </c>
      <c r="O96">
        <f>IFERROR(INDEX(body!$F$2:$F$34,MATCH(INDEX(souhrn!$C$2:$C$1899,MATCH(CONCATENATE("23#",$B96),souhrn!$E$2:$E$1899,0),1),body!$A$2:$A$34,0),1),"")</f>
        <v>26</v>
      </c>
      <c r="P96">
        <f>IFERROR(INDEX(body!$F$2:$F$34,MATCH(INDEX(souhrn!$C$2:$C$1899,MATCH(CONCATENATE("24#",$B96),souhrn!$E$2:$E$1899,0),1),body!$A$2:$A$34,0),1),"")</f>
        <v>22</v>
      </c>
      <c r="Q96" t="str">
        <f>IFERROR(INDEX(body!$D$2:$D$34,MATCH(INDEX(souhrn!$C$2:$C$1899,MATCH(CONCATENATE("9#",$B96),souhrn!$E$2:$E$1899,0),1),body!$A$2:$A$34,0),1),"")</f>
        <v/>
      </c>
      <c r="R96" t="str">
        <f>IFERROR(INDEX(body!$D$2:$D$34,MATCH(INDEX(souhrn!$C$2:$C$1899,MATCH(CONCATENATE("10#",$B96),souhrn!$E$2:$E$1899,0),1),body!$A$2:$A$34,0),1),"")</f>
        <v/>
      </c>
      <c r="S96" t="str">
        <f>IFERROR(INDEX(body!$C$2:$C$34,MATCH(INDEX(souhrn!$C$2:$C$1899,MATCH(CONCATENATE("11#",$B96),souhrn!$E$2:$E$1899,0),1),body!$A$2:$A$34,0),1),"")</f>
        <v/>
      </c>
      <c r="T96" t="str">
        <f>IFERROR(INDEX(body!$C$2:$C$34,MATCH(INDEX(souhrn!$C$2:$C$1899,MATCH(CONCATENATE("12#",$B96),souhrn!$E$2:$E$1899,0),1),body!$A$2:$A$34,0),1),"")</f>
        <v/>
      </c>
      <c r="U96" t="str">
        <f>IFERROR(INDEX(body!$C$2:$C$34,MATCH(INDEX(souhrn!$C$2:$C$1899,MATCH(CONCATENATE("13#",$B96),souhrn!$E$2:$E$1899,0),1),body!$A$2:$A$34,0),1),"")</f>
        <v/>
      </c>
      <c r="V96" t="str">
        <f>IFERROR(INDEX(body!$C$2:$C$34,MATCH(INDEX(souhrn!$C$2:$C$1899,MATCH(CONCATENATE("14#",$B96),souhrn!$E$2:$E$1899,0),1),body!$A$2:$A$34,0),1),"")</f>
        <v/>
      </c>
      <c r="W96" t="str">
        <f>IFERROR(INDEX(body!$E$2:$E$34,MATCH(INDEX(souhrn!$C$2:$C$1899,MATCH(CONCATENATE("15#",$B96),souhrn!$E$2:$E$1899,0),1),body!$A$2:$A$34,0),1),"")</f>
        <v/>
      </c>
      <c r="X96" t="str">
        <f>IFERROR(INDEX(body!$E$2:$E$34,MATCH(INDEX(souhrn!$C$2:$C$1899,MATCH(CONCATENATE("16#",$B96),souhrn!$E$2:$E$1899,0),1),body!$A$2:$A$34,0),1),"")</f>
        <v/>
      </c>
      <c r="Y96" t="str">
        <f>IFERROR(INDEX(body!$E$2:$E$34,MATCH(INDEX(souhrn!$C$2:$C$1899,MATCH(CONCATENATE("17#",$B96),souhrn!$E$2:$E$1899,0),1),body!$A$2:$A$34,0),1),"")</f>
        <v/>
      </c>
      <c r="Z96" t="str">
        <f>IFERROR(INDEX(body!$E$2:$E$34,MATCH(INDEX(souhrn!$C$2:$C$1899,MATCH(CONCATENATE("18#",$B96),souhrn!$E$2:$E$1899,0),1),body!$A$2:$A$34,0),1),"")</f>
        <v/>
      </c>
      <c r="AA96">
        <f>INDEX(zavody!B:B,MATCH(B96,zavody!A:A,0))</f>
        <v>6</v>
      </c>
      <c r="AB96">
        <f t="shared" si="4"/>
        <v>170</v>
      </c>
      <c r="AC96">
        <f t="shared" si="5"/>
        <v>170</v>
      </c>
      <c r="AD96">
        <v>92</v>
      </c>
      <c r="AE96">
        <f t="shared" si="8"/>
        <v>170</v>
      </c>
      <c r="AF96">
        <v>171</v>
      </c>
    </row>
    <row r="97" spans="1:32" x14ac:dyDescent="0.45">
      <c r="A97">
        <v>2793</v>
      </c>
      <c r="B97" t="s">
        <v>9</v>
      </c>
      <c r="C97" t="str">
        <f>IFERROR(INDEX(body!$B$2:$B$34,MATCH(INDEX(souhrn!$C$2:$C$1899,MATCH(CONCATENATE("1#",$B97),souhrn!$E$2:$E$1899,0),1),body!$A$2:$A$34,0),1),"")</f>
        <v/>
      </c>
      <c r="D97" t="str">
        <f>IFERROR(INDEX(body!$B$2:$B$34,MATCH(INDEX(souhrn!$C$2:$C$1899,MATCH(CONCATENATE("2#",$B97),souhrn!$E$2:$E$1899,0),1),body!$A$2:$A$34,0),1),"")</f>
        <v/>
      </c>
      <c r="E97" t="str">
        <f>IFERROR(INDEX(body!$B$2:$B$34,MATCH(INDEX(souhrn!$C$2:$C$1899,MATCH(CONCATENATE("3#",$B97),souhrn!$E$2:$E$1899,0),1),body!$A$2:$A$34,0),1),"")</f>
        <v/>
      </c>
      <c r="F97" t="str">
        <f>IFERROR(INDEX(body!$B$2:$B$34,MATCH(INDEX(souhrn!$C$2:$C$1899,MATCH(CONCATENATE("4#",$B97),souhrn!$E$2:$E$1899,0),1),body!$A$2:$A$34,0),1),"")</f>
        <v/>
      </c>
      <c r="G97" t="str">
        <f>IFERROR(INDEX(body!$B$2:$B$34,MATCH(INDEX(souhrn!$C$2:$C$1899,MATCH(CONCATENATE("5#",$B97),souhrn!$E$2:$E$1899,0),1),body!$A$2:$A$34,0),1),"")</f>
        <v/>
      </c>
      <c r="H97" t="str">
        <f>IFERROR(INDEX(body!$B$2:$B$34,MATCH(INDEX(souhrn!$C$2:$C$1899,MATCH(CONCATENATE("6#",$B97),souhrn!$E$2:$E$1899,0),1),body!$A$2:$A$34,0),1),"")</f>
        <v/>
      </c>
      <c r="I97" t="str">
        <f>IFERROR(INDEX(body!$B$2:$B$34,MATCH(INDEX(souhrn!$C$2:$C$1899,MATCH(CONCATENATE("7#",$B97),souhrn!$E$2:$E$1899,0),1),body!$A$2:$A$34,0),1),"")</f>
        <v/>
      </c>
      <c r="J97" t="str">
        <f>IFERROR(INDEX(body!$B$2:$B$34,MATCH(INDEX(souhrn!$C$2:$C$1899,MATCH(CONCATENATE("8#",$B97),souhrn!$E$2:$E$1899,0),1),body!$A$2:$A$34,0),1),"")</f>
        <v/>
      </c>
      <c r="K97" t="str">
        <f>IFERROR(INDEX(body!$F$2:$F$34,MATCH(INDEX(souhrn!$C$2:$C$1899,MATCH(CONCATENATE("19#",$B97),souhrn!$E$2:$E$1899,0),1),body!$A$2:$A$34,0),1),"")</f>
        <v/>
      </c>
      <c r="L97" t="str">
        <f>IFERROR(INDEX(body!$F$2:$F$34,MATCH(INDEX(souhrn!$C$2:$C$1899,MATCH(CONCATENATE("20#",$B97),souhrn!$E$2:$E$1899,0),1),body!$A$2:$A$34,0),1),"")</f>
        <v/>
      </c>
      <c r="M97" t="str">
        <f>IFERROR(INDEX(body!$F$2:$F$34,MATCH(INDEX(souhrn!$C$2:$C$1899,MATCH(CONCATENATE("21#",$B97),souhrn!$E$2:$E$1899,0),1),body!$A$2:$A$34,0),1),"")</f>
        <v/>
      </c>
      <c r="N97" t="str">
        <f>IFERROR(INDEX(body!$F$2:$F$34,MATCH(INDEX(souhrn!$C$2:$C$1899,MATCH(CONCATENATE("22#",$B97),souhrn!$E$2:$E$1899,0),1),body!$A$2:$A$34,0),1),"")</f>
        <v/>
      </c>
      <c r="O97" t="str">
        <f>IFERROR(INDEX(body!$F$2:$F$34,MATCH(INDEX(souhrn!$C$2:$C$1899,MATCH(CONCATENATE("23#",$B97),souhrn!$E$2:$E$1899,0),1),body!$A$2:$A$34,0),1),"")</f>
        <v/>
      </c>
      <c r="P97" t="str">
        <f>IFERROR(INDEX(body!$F$2:$F$34,MATCH(INDEX(souhrn!$C$2:$C$1899,MATCH(CONCATENATE("24#",$B97),souhrn!$E$2:$E$1899,0),1),body!$A$2:$A$34,0),1),"")</f>
        <v/>
      </c>
      <c r="Q97">
        <f>IFERROR(INDEX(body!$D$2:$D$34,MATCH(INDEX(souhrn!$C$2:$C$1899,MATCH(CONCATENATE("9#",$B97),souhrn!$E$2:$E$1899,0),1),body!$A$2:$A$34,0),1),"")</f>
        <v>32</v>
      </c>
      <c r="R97">
        <f>IFERROR(INDEX(body!$D$2:$D$34,MATCH(INDEX(souhrn!$C$2:$C$1899,MATCH(CONCATENATE("10#",$B97),souhrn!$E$2:$E$1899,0),1),body!$A$2:$A$34,0),1),"")</f>
        <v>36</v>
      </c>
      <c r="S97">
        <f>IFERROR(INDEX(body!$C$2:$C$34,MATCH(INDEX(souhrn!$C$2:$C$1899,MATCH(CONCATENATE("11#",$B97),souhrn!$E$2:$E$1899,0),1),body!$A$2:$A$34,0),1),"")</f>
        <v>20</v>
      </c>
      <c r="T97">
        <f>IFERROR(INDEX(body!$C$2:$C$34,MATCH(INDEX(souhrn!$C$2:$C$1899,MATCH(CONCATENATE("12#",$B97),souhrn!$E$2:$E$1899,0),1),body!$A$2:$A$34,0),1),"")</f>
        <v>16</v>
      </c>
      <c r="U97" t="str">
        <f>IFERROR(INDEX(body!$C$2:$C$34,MATCH(INDEX(souhrn!$C$2:$C$1899,MATCH(CONCATENATE("13#",$B97),souhrn!$E$2:$E$1899,0),1),body!$A$2:$A$34,0),1),"")</f>
        <v/>
      </c>
      <c r="V97" t="str">
        <f>IFERROR(INDEX(body!$C$2:$C$34,MATCH(INDEX(souhrn!$C$2:$C$1899,MATCH(CONCATENATE("14#",$B97),souhrn!$E$2:$E$1899,0),1),body!$A$2:$A$34,0),1),"")</f>
        <v/>
      </c>
      <c r="W97">
        <f>IFERROR(INDEX(body!$E$2:$E$34,MATCH(INDEX(souhrn!$C$2:$C$1899,MATCH(CONCATENATE("15#",$B97),souhrn!$E$2:$E$1899,0),1),body!$A$2:$A$34,0),1),"")</f>
        <v>20</v>
      </c>
      <c r="X97">
        <f>IFERROR(INDEX(body!$E$2:$E$34,MATCH(INDEX(souhrn!$C$2:$C$1899,MATCH(CONCATENATE("16#",$B97),souhrn!$E$2:$E$1899,0),1),body!$A$2:$A$34,0),1),"")</f>
        <v>12</v>
      </c>
      <c r="Y97">
        <f>IFERROR(INDEX(body!$E$2:$E$34,MATCH(INDEX(souhrn!$C$2:$C$1899,MATCH(CONCATENATE("17#",$B97),souhrn!$E$2:$E$1899,0),1),body!$A$2:$A$34,0),1),"")</f>
        <v>22</v>
      </c>
      <c r="Z97">
        <f>IFERROR(INDEX(body!$E$2:$E$34,MATCH(INDEX(souhrn!$C$2:$C$1899,MATCH(CONCATENATE("18#",$B97),souhrn!$E$2:$E$1899,0),1),body!$A$2:$A$34,0),1),"")</f>
        <v>10</v>
      </c>
      <c r="AA97">
        <f>INDEX(zavody!B:B,MATCH(B97,zavody!A:A,0))</f>
        <v>8</v>
      </c>
      <c r="AB97">
        <f t="shared" si="4"/>
        <v>168</v>
      </c>
      <c r="AC97">
        <f t="shared" si="5"/>
        <v>168</v>
      </c>
      <c r="AD97">
        <v>93</v>
      </c>
      <c r="AE97">
        <f t="shared" si="8"/>
        <v>104</v>
      </c>
      <c r="AF97">
        <v>50</v>
      </c>
    </row>
    <row r="98" spans="1:32" x14ac:dyDescent="0.45">
      <c r="A98">
        <v>3409</v>
      </c>
      <c r="B98" t="s">
        <v>31</v>
      </c>
      <c r="C98" t="str">
        <f>IFERROR(INDEX(body!$B$2:$B$34,MATCH(INDEX(souhrn!$C$2:$C$1899,MATCH(CONCATENATE("1#",$B98),souhrn!$E$2:$E$1899,0),1),body!$A$2:$A$34,0),1),"")</f>
        <v/>
      </c>
      <c r="D98" t="str">
        <f>IFERROR(INDEX(body!$B$2:$B$34,MATCH(INDEX(souhrn!$C$2:$C$1899,MATCH(CONCATENATE("2#",$B98),souhrn!$E$2:$E$1899,0),1),body!$A$2:$A$34,0),1),"")</f>
        <v/>
      </c>
      <c r="E98" t="str">
        <f>IFERROR(INDEX(body!$B$2:$B$34,MATCH(INDEX(souhrn!$C$2:$C$1899,MATCH(CONCATENATE("3#",$B98),souhrn!$E$2:$E$1899,0),1),body!$A$2:$A$34,0),1),"")</f>
        <v/>
      </c>
      <c r="F98" t="str">
        <f>IFERROR(INDEX(body!$B$2:$B$34,MATCH(INDEX(souhrn!$C$2:$C$1899,MATCH(CONCATENATE("4#",$B98),souhrn!$E$2:$E$1899,0),1),body!$A$2:$A$34,0),1),"")</f>
        <v/>
      </c>
      <c r="G98" t="str">
        <f>IFERROR(INDEX(body!$B$2:$B$34,MATCH(INDEX(souhrn!$C$2:$C$1899,MATCH(CONCATENATE("5#",$B98),souhrn!$E$2:$E$1899,0),1),body!$A$2:$A$34,0),1),"")</f>
        <v/>
      </c>
      <c r="H98" t="str">
        <f>IFERROR(INDEX(body!$B$2:$B$34,MATCH(INDEX(souhrn!$C$2:$C$1899,MATCH(CONCATENATE("6#",$B98),souhrn!$E$2:$E$1899,0),1),body!$A$2:$A$34,0),1),"")</f>
        <v/>
      </c>
      <c r="I98" t="str">
        <f>IFERROR(INDEX(body!$B$2:$B$34,MATCH(INDEX(souhrn!$C$2:$C$1899,MATCH(CONCATENATE("7#",$B98),souhrn!$E$2:$E$1899,0),1),body!$A$2:$A$34,0),1),"")</f>
        <v/>
      </c>
      <c r="J98" t="str">
        <f>IFERROR(INDEX(body!$B$2:$B$34,MATCH(INDEX(souhrn!$C$2:$C$1899,MATCH(CONCATENATE("8#",$B98),souhrn!$E$2:$E$1899,0),1),body!$A$2:$A$34,0),1),"")</f>
        <v/>
      </c>
      <c r="K98">
        <f>IFERROR(INDEX(body!$F$2:$F$34,MATCH(INDEX(souhrn!$C$2:$C$1899,MATCH(CONCATENATE("19#",$B98),souhrn!$E$2:$E$1899,0),1),body!$A$2:$A$34,0),1),"")</f>
        <v>32</v>
      </c>
      <c r="L98">
        <f>IFERROR(INDEX(body!$F$2:$F$34,MATCH(INDEX(souhrn!$C$2:$C$1899,MATCH(CONCATENATE("20#",$B98),souhrn!$E$2:$E$1899,0),1),body!$A$2:$A$34,0),1),"")</f>
        <v>22</v>
      </c>
      <c r="M98" t="str">
        <f>IFERROR(INDEX(body!$F$2:$F$34,MATCH(INDEX(souhrn!$C$2:$C$1899,MATCH(CONCATENATE("21#",$B98),souhrn!$E$2:$E$1899,0),1),body!$A$2:$A$34,0),1),"")</f>
        <v/>
      </c>
      <c r="N98" t="str">
        <f>IFERROR(INDEX(body!$F$2:$F$34,MATCH(INDEX(souhrn!$C$2:$C$1899,MATCH(CONCATENATE("22#",$B98),souhrn!$E$2:$E$1899,0),1),body!$A$2:$A$34,0),1),"")</f>
        <v/>
      </c>
      <c r="O98">
        <f>IFERROR(INDEX(body!$F$2:$F$34,MATCH(INDEX(souhrn!$C$2:$C$1899,MATCH(CONCATENATE("23#",$B98),souhrn!$E$2:$E$1899,0),1),body!$A$2:$A$34,0),1),"")</f>
        <v>21</v>
      </c>
      <c r="P98">
        <f>IFERROR(INDEX(body!$F$2:$F$34,MATCH(INDEX(souhrn!$C$2:$C$1899,MATCH(CONCATENATE("24#",$B98),souhrn!$E$2:$E$1899,0),1),body!$A$2:$A$34,0),1),"")</f>
        <v>32</v>
      </c>
      <c r="Q98" t="str">
        <f>IFERROR(INDEX(body!$D$2:$D$34,MATCH(INDEX(souhrn!$C$2:$C$1899,MATCH(CONCATENATE("9#",$B98),souhrn!$E$2:$E$1899,0),1),body!$A$2:$A$34,0),1),"")</f>
        <v/>
      </c>
      <c r="R98" t="str">
        <f>IFERROR(INDEX(body!$D$2:$D$34,MATCH(INDEX(souhrn!$C$2:$C$1899,MATCH(CONCATENATE("10#",$B98),souhrn!$E$2:$E$1899,0),1),body!$A$2:$A$34,0),1),"")</f>
        <v/>
      </c>
      <c r="S98">
        <f>IFERROR(INDEX(body!$C$2:$C$34,MATCH(INDEX(souhrn!$C$2:$C$1899,MATCH(CONCATENATE("11#",$B98),souhrn!$E$2:$E$1899,0),1),body!$A$2:$A$34,0),1),"")</f>
        <v>28</v>
      </c>
      <c r="T98">
        <f>IFERROR(INDEX(body!$C$2:$C$34,MATCH(INDEX(souhrn!$C$2:$C$1899,MATCH(CONCATENATE("12#",$B98),souhrn!$E$2:$E$1899,0),1),body!$A$2:$A$34,0),1),"")</f>
        <v>32</v>
      </c>
      <c r="U98" t="str">
        <f>IFERROR(INDEX(body!$C$2:$C$34,MATCH(INDEX(souhrn!$C$2:$C$1899,MATCH(CONCATENATE("13#",$B98),souhrn!$E$2:$E$1899,0),1),body!$A$2:$A$34,0),1),"")</f>
        <v/>
      </c>
      <c r="V98" t="str">
        <f>IFERROR(INDEX(body!$C$2:$C$34,MATCH(INDEX(souhrn!$C$2:$C$1899,MATCH(CONCATENATE("14#",$B98),souhrn!$E$2:$E$1899,0),1),body!$A$2:$A$34,0),1),"")</f>
        <v/>
      </c>
      <c r="W98" t="str">
        <f>IFERROR(INDEX(body!$E$2:$E$34,MATCH(INDEX(souhrn!$C$2:$C$1899,MATCH(CONCATENATE("15#",$B98),souhrn!$E$2:$E$1899,0),1),body!$A$2:$A$34,0),1),"")</f>
        <v/>
      </c>
      <c r="X98" t="str">
        <f>IFERROR(INDEX(body!$E$2:$E$34,MATCH(INDEX(souhrn!$C$2:$C$1899,MATCH(CONCATENATE("16#",$B98),souhrn!$E$2:$E$1899,0),1),body!$A$2:$A$34,0),1),"")</f>
        <v/>
      </c>
      <c r="Y98" t="str">
        <f>IFERROR(INDEX(body!$E$2:$E$34,MATCH(INDEX(souhrn!$C$2:$C$1899,MATCH(CONCATENATE("17#",$B98),souhrn!$E$2:$E$1899,0),1),body!$A$2:$A$34,0),1),"")</f>
        <v/>
      </c>
      <c r="Z98" t="str">
        <f>IFERROR(INDEX(body!$E$2:$E$34,MATCH(INDEX(souhrn!$C$2:$C$1899,MATCH(CONCATENATE("18#",$B98),souhrn!$E$2:$E$1899,0),1),body!$A$2:$A$34,0),1),"")</f>
        <v/>
      </c>
      <c r="AA98">
        <f>INDEX(zavody!B:B,MATCH(B98,zavody!A:A,0))</f>
        <v>6</v>
      </c>
      <c r="AB98">
        <f t="shared" si="4"/>
        <v>167</v>
      </c>
      <c r="AC98">
        <f t="shared" si="5"/>
        <v>167</v>
      </c>
      <c r="AD98">
        <v>94</v>
      </c>
      <c r="AE98">
        <f t="shared" si="8"/>
        <v>167</v>
      </c>
      <c r="AF98">
        <v>82</v>
      </c>
    </row>
    <row r="99" spans="1:32" x14ac:dyDescent="0.45">
      <c r="A99">
        <v>5290</v>
      </c>
      <c r="B99" t="s">
        <v>176</v>
      </c>
      <c r="C99" t="str">
        <f>IFERROR(INDEX(body!$B$2:$B$34,MATCH(INDEX(souhrn!$C$2:$C$1899,MATCH(CONCATENATE("1#",$B99),souhrn!$E$2:$E$1899,0),1),body!$A$2:$A$34,0),1),"")</f>
        <v/>
      </c>
      <c r="D99" t="str">
        <f>IFERROR(INDEX(body!$B$2:$B$34,MATCH(INDEX(souhrn!$C$2:$C$1899,MATCH(CONCATENATE("2#",$B99),souhrn!$E$2:$E$1899,0),1),body!$A$2:$A$34,0),1),"")</f>
        <v/>
      </c>
      <c r="E99" t="str">
        <f>IFERROR(INDEX(body!$B$2:$B$34,MATCH(INDEX(souhrn!$C$2:$C$1899,MATCH(CONCATENATE("3#",$B99),souhrn!$E$2:$E$1899,0),1),body!$A$2:$A$34,0),1),"")</f>
        <v/>
      </c>
      <c r="F99" t="str">
        <f>IFERROR(INDEX(body!$B$2:$B$34,MATCH(INDEX(souhrn!$C$2:$C$1899,MATCH(CONCATENATE("4#",$B99),souhrn!$E$2:$E$1899,0),1),body!$A$2:$A$34,0),1),"")</f>
        <v/>
      </c>
      <c r="G99" t="str">
        <f>IFERROR(INDEX(body!$B$2:$B$34,MATCH(INDEX(souhrn!$C$2:$C$1899,MATCH(CONCATENATE("5#",$B99),souhrn!$E$2:$E$1899,0),1),body!$A$2:$A$34,0),1),"")</f>
        <v/>
      </c>
      <c r="H99" t="str">
        <f>IFERROR(INDEX(body!$B$2:$B$34,MATCH(INDEX(souhrn!$C$2:$C$1899,MATCH(CONCATENATE("6#",$B99),souhrn!$E$2:$E$1899,0),1),body!$A$2:$A$34,0),1),"")</f>
        <v/>
      </c>
      <c r="I99" t="str">
        <f>IFERROR(INDEX(body!$B$2:$B$34,MATCH(INDEX(souhrn!$C$2:$C$1899,MATCH(CONCATENATE("7#",$B99),souhrn!$E$2:$E$1899,0),1),body!$A$2:$A$34,0),1),"")</f>
        <v/>
      </c>
      <c r="J99" t="str">
        <f>IFERROR(INDEX(body!$B$2:$B$34,MATCH(INDEX(souhrn!$C$2:$C$1899,MATCH(CONCATENATE("8#",$B99),souhrn!$E$2:$E$1899,0),1),body!$A$2:$A$34,0),1),"")</f>
        <v/>
      </c>
      <c r="K99">
        <f>IFERROR(INDEX(body!$F$2:$F$34,MATCH(INDEX(souhrn!$C$2:$C$1899,MATCH(CONCATENATE("19#",$B99),souhrn!$E$2:$E$1899,0),1),body!$A$2:$A$34,0),1),"")</f>
        <v>14</v>
      </c>
      <c r="L99">
        <f>IFERROR(INDEX(body!$F$2:$F$34,MATCH(INDEX(souhrn!$C$2:$C$1899,MATCH(CONCATENATE("20#",$B99),souhrn!$E$2:$E$1899,0),1),body!$A$2:$A$34,0),1),"")</f>
        <v>14</v>
      </c>
      <c r="M99" t="str">
        <f>IFERROR(INDEX(body!$F$2:$F$34,MATCH(INDEX(souhrn!$C$2:$C$1899,MATCH(CONCATENATE("21#",$B99),souhrn!$E$2:$E$1899,0),1),body!$A$2:$A$34,0),1),"")</f>
        <v/>
      </c>
      <c r="N99" t="str">
        <f>IFERROR(INDEX(body!$F$2:$F$34,MATCH(INDEX(souhrn!$C$2:$C$1899,MATCH(CONCATENATE("22#",$B99),souhrn!$E$2:$E$1899,0),1),body!$A$2:$A$34,0),1),"")</f>
        <v/>
      </c>
      <c r="O99">
        <f>IFERROR(INDEX(body!$F$2:$F$34,MATCH(INDEX(souhrn!$C$2:$C$1899,MATCH(CONCATENATE("23#",$B99),souhrn!$E$2:$E$1899,0),1),body!$A$2:$A$34,0),1),"")</f>
        <v>22</v>
      </c>
      <c r="P99">
        <f>IFERROR(INDEX(body!$F$2:$F$34,MATCH(INDEX(souhrn!$C$2:$C$1899,MATCH(CONCATENATE("24#",$B99),souhrn!$E$2:$E$1899,0),1),body!$A$2:$A$34,0),1),"")</f>
        <v>26</v>
      </c>
      <c r="Q99">
        <f>IFERROR(INDEX(body!$D$2:$D$34,MATCH(INDEX(souhrn!$C$2:$C$1899,MATCH(CONCATENATE("9#",$B99),souhrn!$E$2:$E$1899,0),1),body!$A$2:$A$34,0),1),"")</f>
        <v>12</v>
      </c>
      <c r="R99">
        <f>IFERROR(INDEX(body!$D$2:$D$34,MATCH(INDEX(souhrn!$C$2:$C$1899,MATCH(CONCATENATE("10#",$B99),souhrn!$E$2:$E$1899,0),1),body!$A$2:$A$34,0),1),"")</f>
        <v>23</v>
      </c>
      <c r="S99">
        <f>IFERROR(INDEX(body!$C$2:$C$34,MATCH(INDEX(souhrn!$C$2:$C$1899,MATCH(CONCATENATE("11#",$B99),souhrn!$E$2:$E$1899,0),1),body!$A$2:$A$34,0),1),"")</f>
        <v>24</v>
      </c>
      <c r="T99">
        <f>IFERROR(INDEX(body!$C$2:$C$34,MATCH(INDEX(souhrn!$C$2:$C$1899,MATCH(CONCATENATE("12#",$B99),souhrn!$E$2:$E$1899,0),1),body!$A$2:$A$34,0),1),"")</f>
        <v>32</v>
      </c>
      <c r="U99" t="str">
        <f>IFERROR(INDEX(body!$C$2:$C$34,MATCH(INDEX(souhrn!$C$2:$C$1899,MATCH(CONCATENATE("13#",$B99),souhrn!$E$2:$E$1899,0),1),body!$A$2:$A$34,0),1),"")</f>
        <v/>
      </c>
      <c r="V99" t="str">
        <f>IFERROR(INDEX(body!$C$2:$C$34,MATCH(INDEX(souhrn!$C$2:$C$1899,MATCH(CONCATENATE("14#",$B99),souhrn!$E$2:$E$1899,0),1),body!$A$2:$A$34,0),1),"")</f>
        <v/>
      </c>
      <c r="W99" t="str">
        <f>IFERROR(INDEX(body!$E$2:$E$34,MATCH(INDEX(souhrn!$C$2:$C$1899,MATCH(CONCATENATE("15#",$B99),souhrn!$E$2:$E$1899,0),1),body!$A$2:$A$34,0),1),"")</f>
        <v/>
      </c>
      <c r="X99" t="str">
        <f>IFERROR(INDEX(body!$E$2:$E$34,MATCH(INDEX(souhrn!$C$2:$C$1899,MATCH(CONCATENATE("16#",$B99),souhrn!$E$2:$E$1899,0),1),body!$A$2:$A$34,0),1),"")</f>
        <v/>
      </c>
      <c r="Y99" t="str">
        <f>IFERROR(INDEX(body!$E$2:$E$34,MATCH(INDEX(souhrn!$C$2:$C$1899,MATCH(CONCATENATE("17#",$B99),souhrn!$E$2:$E$1899,0),1),body!$A$2:$A$34,0),1),"")</f>
        <v/>
      </c>
      <c r="Z99" t="str">
        <f>IFERROR(INDEX(body!$E$2:$E$34,MATCH(INDEX(souhrn!$C$2:$C$1899,MATCH(CONCATENATE("18#",$B99),souhrn!$E$2:$E$1899,0),1),body!$A$2:$A$34,0),1),"")</f>
        <v/>
      </c>
      <c r="AA99">
        <f>INDEX(zavody!B:B,MATCH(B99,zavody!A:A,0))</f>
        <v>8</v>
      </c>
      <c r="AB99">
        <f t="shared" si="4"/>
        <v>167</v>
      </c>
      <c r="AC99">
        <f t="shared" si="5"/>
        <v>167</v>
      </c>
      <c r="AD99">
        <v>95</v>
      </c>
      <c r="AE99">
        <f t="shared" si="8"/>
        <v>167</v>
      </c>
      <c r="AF99">
        <v>189</v>
      </c>
    </row>
    <row r="100" spans="1:32" x14ac:dyDescent="0.45">
      <c r="A100">
        <v>6846</v>
      </c>
      <c r="B100" t="s">
        <v>245</v>
      </c>
      <c r="C100" t="str">
        <f>IFERROR(INDEX(body!$B$2:$B$34,MATCH(INDEX(souhrn!$C$2:$C$1899,MATCH(CONCATENATE("1#",$B100),souhrn!$E$2:$E$1899,0),1),body!$A$2:$A$34,0),1),"")</f>
        <v/>
      </c>
      <c r="D100" t="str">
        <f>IFERROR(INDEX(body!$B$2:$B$34,MATCH(INDEX(souhrn!$C$2:$C$1899,MATCH(CONCATENATE("2#",$B100),souhrn!$E$2:$E$1899,0),1),body!$A$2:$A$34,0),1),"")</f>
        <v/>
      </c>
      <c r="E100" t="str">
        <f>IFERROR(INDEX(body!$B$2:$B$34,MATCH(INDEX(souhrn!$C$2:$C$1899,MATCH(CONCATENATE("3#",$B100),souhrn!$E$2:$E$1899,0),1),body!$A$2:$A$34,0),1),"")</f>
        <v/>
      </c>
      <c r="F100" t="str">
        <f>IFERROR(INDEX(body!$B$2:$B$34,MATCH(INDEX(souhrn!$C$2:$C$1899,MATCH(CONCATENATE("4#",$B100),souhrn!$E$2:$E$1899,0),1),body!$A$2:$A$34,0),1),"")</f>
        <v/>
      </c>
      <c r="G100" t="str">
        <f>IFERROR(INDEX(body!$B$2:$B$34,MATCH(INDEX(souhrn!$C$2:$C$1899,MATCH(CONCATENATE("5#",$B100),souhrn!$E$2:$E$1899,0),1),body!$A$2:$A$34,0),1),"")</f>
        <v/>
      </c>
      <c r="H100" t="str">
        <f>IFERROR(INDEX(body!$B$2:$B$34,MATCH(INDEX(souhrn!$C$2:$C$1899,MATCH(CONCATENATE("6#",$B100),souhrn!$E$2:$E$1899,0),1),body!$A$2:$A$34,0),1),"")</f>
        <v/>
      </c>
      <c r="I100" t="str">
        <f>IFERROR(INDEX(body!$B$2:$B$34,MATCH(INDEX(souhrn!$C$2:$C$1899,MATCH(CONCATENATE("7#",$B100),souhrn!$E$2:$E$1899,0),1),body!$A$2:$A$34,0),1),"")</f>
        <v/>
      </c>
      <c r="J100" t="str">
        <f>IFERROR(INDEX(body!$B$2:$B$34,MATCH(INDEX(souhrn!$C$2:$C$1899,MATCH(CONCATENATE("8#",$B100),souhrn!$E$2:$E$1899,0),1),body!$A$2:$A$34,0),1),"")</f>
        <v/>
      </c>
      <c r="K100" t="str">
        <f>IFERROR(INDEX(body!$F$2:$F$34,MATCH(INDEX(souhrn!$C$2:$C$1899,MATCH(CONCATENATE("19#",$B100),souhrn!$E$2:$E$1899,0),1),body!$A$2:$A$34,0),1),"")</f>
        <v/>
      </c>
      <c r="L100" t="str">
        <f>IFERROR(INDEX(body!$F$2:$F$34,MATCH(INDEX(souhrn!$C$2:$C$1899,MATCH(CONCATENATE("20#",$B100),souhrn!$E$2:$E$1899,0),1),body!$A$2:$A$34,0),1),"")</f>
        <v/>
      </c>
      <c r="M100">
        <f>IFERROR(INDEX(body!$F$2:$F$34,MATCH(INDEX(souhrn!$C$2:$C$1899,MATCH(CONCATENATE("21#",$B100),souhrn!$E$2:$E$1899,0),1),body!$A$2:$A$34,0),1),"")</f>
        <v>20</v>
      </c>
      <c r="N100">
        <f>IFERROR(INDEX(body!$F$2:$F$34,MATCH(INDEX(souhrn!$C$2:$C$1899,MATCH(CONCATENATE("22#",$B100),souhrn!$E$2:$E$1899,0),1),body!$A$2:$A$34,0),1),"")</f>
        <v>20</v>
      </c>
      <c r="O100">
        <f>IFERROR(INDEX(body!$F$2:$F$34,MATCH(INDEX(souhrn!$C$2:$C$1899,MATCH(CONCATENATE("23#",$B100),souhrn!$E$2:$E$1899,0),1),body!$A$2:$A$34,0),1),"")</f>
        <v>18</v>
      </c>
      <c r="P100">
        <f>IFERROR(INDEX(body!$F$2:$F$34,MATCH(INDEX(souhrn!$C$2:$C$1899,MATCH(CONCATENATE("24#",$B100),souhrn!$E$2:$E$1899,0),1),body!$A$2:$A$34,0),1),"")</f>
        <v>24</v>
      </c>
      <c r="Q100">
        <f>IFERROR(INDEX(body!$D$2:$D$34,MATCH(INDEX(souhrn!$C$2:$C$1899,MATCH(CONCATENATE("9#",$B100),souhrn!$E$2:$E$1899,0),1),body!$A$2:$A$34,0),1),"")</f>
        <v>30</v>
      </c>
      <c r="R100">
        <f>IFERROR(INDEX(body!$D$2:$D$34,MATCH(INDEX(souhrn!$C$2:$C$1899,MATCH(CONCATENATE("10#",$B100),souhrn!$E$2:$E$1899,0),1),body!$A$2:$A$34,0),1),"")</f>
        <v>26</v>
      </c>
      <c r="S100">
        <f>IFERROR(INDEX(body!$C$2:$C$34,MATCH(INDEX(souhrn!$C$2:$C$1899,MATCH(CONCATENATE("11#",$B100),souhrn!$E$2:$E$1899,0),1),body!$A$2:$A$34,0),1),"")</f>
        <v>8</v>
      </c>
      <c r="T100">
        <f>IFERROR(INDEX(body!$C$2:$C$34,MATCH(INDEX(souhrn!$C$2:$C$1899,MATCH(CONCATENATE("12#",$B100),souhrn!$E$2:$E$1899,0),1),body!$A$2:$A$34,0),1),"")</f>
        <v>20</v>
      </c>
      <c r="U100" t="str">
        <f>IFERROR(INDEX(body!$C$2:$C$34,MATCH(INDEX(souhrn!$C$2:$C$1899,MATCH(CONCATENATE("13#",$B100),souhrn!$E$2:$E$1899,0),1),body!$A$2:$A$34,0),1),"")</f>
        <v/>
      </c>
      <c r="V100" t="str">
        <f>IFERROR(INDEX(body!$C$2:$C$34,MATCH(INDEX(souhrn!$C$2:$C$1899,MATCH(CONCATENATE("14#",$B100),souhrn!$E$2:$E$1899,0),1),body!$A$2:$A$34,0),1),"")</f>
        <v/>
      </c>
      <c r="W100" t="str">
        <f>IFERROR(INDEX(body!$E$2:$E$34,MATCH(INDEX(souhrn!$C$2:$C$1899,MATCH(CONCATENATE("15#",$B100),souhrn!$E$2:$E$1899,0),1),body!$A$2:$A$34,0),1),"")</f>
        <v/>
      </c>
      <c r="X100" t="str">
        <f>IFERROR(INDEX(body!$E$2:$E$34,MATCH(INDEX(souhrn!$C$2:$C$1899,MATCH(CONCATENATE("16#",$B100),souhrn!$E$2:$E$1899,0),1),body!$A$2:$A$34,0),1),"")</f>
        <v/>
      </c>
      <c r="Y100" t="str">
        <f>IFERROR(INDEX(body!$E$2:$E$34,MATCH(INDEX(souhrn!$C$2:$C$1899,MATCH(CONCATENATE("17#",$B100),souhrn!$E$2:$E$1899,0),1),body!$A$2:$A$34,0),1),"")</f>
        <v/>
      </c>
      <c r="Z100" t="str">
        <f>IFERROR(INDEX(body!$E$2:$E$34,MATCH(INDEX(souhrn!$C$2:$C$1899,MATCH(CONCATENATE("18#",$B100),souhrn!$E$2:$E$1899,0),1),body!$A$2:$A$34,0),1),"")</f>
        <v/>
      </c>
      <c r="AA100">
        <f>INDEX(zavody!B:B,MATCH(B100,zavody!A:A,0))</f>
        <v>8</v>
      </c>
      <c r="AB100">
        <f t="shared" si="4"/>
        <v>166</v>
      </c>
      <c r="AC100">
        <f t="shared" si="5"/>
        <v>166</v>
      </c>
      <c r="AD100">
        <v>96</v>
      </c>
      <c r="AE100">
        <f t="shared" si="8"/>
        <v>166</v>
      </c>
      <c r="AF100">
        <v>218</v>
      </c>
    </row>
    <row r="101" spans="1:32" x14ac:dyDescent="0.45">
      <c r="A101">
        <v>6235</v>
      </c>
      <c r="B101" t="s">
        <v>252</v>
      </c>
      <c r="C101" t="str">
        <f>IFERROR(INDEX(body!$B$2:$B$34,MATCH(INDEX(souhrn!$C$2:$C$1899,MATCH(CONCATENATE("1#",$B101),souhrn!$E$2:$E$1899,0),1),body!$A$2:$A$34,0),1),"")</f>
        <v/>
      </c>
      <c r="D101" t="str">
        <f>IFERROR(INDEX(body!$B$2:$B$34,MATCH(INDEX(souhrn!$C$2:$C$1899,MATCH(CONCATENATE("2#",$B101),souhrn!$E$2:$E$1899,0),1),body!$A$2:$A$34,0),1),"")</f>
        <v/>
      </c>
      <c r="E101" t="str">
        <f>IFERROR(INDEX(body!$B$2:$B$34,MATCH(INDEX(souhrn!$C$2:$C$1899,MATCH(CONCATENATE("3#",$B101),souhrn!$E$2:$E$1899,0),1),body!$A$2:$A$34,0),1),"")</f>
        <v/>
      </c>
      <c r="F101" t="str">
        <f>IFERROR(INDEX(body!$B$2:$B$34,MATCH(INDEX(souhrn!$C$2:$C$1899,MATCH(CONCATENATE("4#",$B101),souhrn!$E$2:$E$1899,0),1),body!$A$2:$A$34,0),1),"")</f>
        <v/>
      </c>
      <c r="G101" t="str">
        <f>IFERROR(INDEX(body!$B$2:$B$34,MATCH(INDEX(souhrn!$C$2:$C$1899,MATCH(CONCATENATE("5#",$B101),souhrn!$E$2:$E$1899,0),1),body!$A$2:$A$34,0),1),"")</f>
        <v/>
      </c>
      <c r="H101" t="str">
        <f>IFERROR(INDEX(body!$B$2:$B$34,MATCH(INDEX(souhrn!$C$2:$C$1899,MATCH(CONCATENATE("6#",$B101),souhrn!$E$2:$E$1899,0),1),body!$A$2:$A$34,0),1),"")</f>
        <v/>
      </c>
      <c r="I101" t="str">
        <f>IFERROR(INDEX(body!$B$2:$B$34,MATCH(INDEX(souhrn!$C$2:$C$1899,MATCH(CONCATENATE("7#",$B101),souhrn!$E$2:$E$1899,0),1),body!$A$2:$A$34,0),1),"")</f>
        <v/>
      </c>
      <c r="J101" t="str">
        <f>IFERROR(INDEX(body!$B$2:$B$34,MATCH(INDEX(souhrn!$C$2:$C$1899,MATCH(CONCATENATE("8#",$B101),souhrn!$E$2:$E$1899,0),1),body!$A$2:$A$34,0),1),"")</f>
        <v/>
      </c>
      <c r="K101" t="str">
        <f>IFERROR(INDEX(body!$F$2:$F$34,MATCH(INDEX(souhrn!$C$2:$C$1899,MATCH(CONCATENATE("19#",$B101),souhrn!$E$2:$E$1899,0),1),body!$A$2:$A$34,0),1),"")</f>
        <v/>
      </c>
      <c r="L101" t="str">
        <f>IFERROR(INDEX(body!$F$2:$F$34,MATCH(INDEX(souhrn!$C$2:$C$1899,MATCH(CONCATENATE("20#",$B101),souhrn!$E$2:$E$1899,0),1),body!$A$2:$A$34,0),1),"")</f>
        <v/>
      </c>
      <c r="M101" t="str">
        <f>IFERROR(INDEX(body!$F$2:$F$34,MATCH(INDEX(souhrn!$C$2:$C$1899,MATCH(CONCATENATE("21#",$B101),souhrn!$E$2:$E$1899,0),1),body!$A$2:$A$34,0),1),"")</f>
        <v/>
      </c>
      <c r="N101" t="str">
        <f>IFERROR(INDEX(body!$F$2:$F$34,MATCH(INDEX(souhrn!$C$2:$C$1899,MATCH(CONCATENATE("22#",$B101),souhrn!$E$2:$E$1899,0),1),body!$A$2:$A$34,0),1),"")</f>
        <v/>
      </c>
      <c r="O101" t="str">
        <f>IFERROR(INDEX(body!$F$2:$F$34,MATCH(INDEX(souhrn!$C$2:$C$1899,MATCH(CONCATENATE("23#",$B101),souhrn!$E$2:$E$1899,0),1),body!$A$2:$A$34,0),1),"")</f>
        <v/>
      </c>
      <c r="P101" t="str">
        <f>IFERROR(INDEX(body!$F$2:$F$34,MATCH(INDEX(souhrn!$C$2:$C$1899,MATCH(CONCATENATE("24#",$B101),souhrn!$E$2:$E$1899,0),1),body!$A$2:$A$34,0),1),"")</f>
        <v/>
      </c>
      <c r="Q101">
        <f>IFERROR(INDEX(body!$D$2:$D$34,MATCH(INDEX(souhrn!$C$2:$C$1899,MATCH(CONCATENATE("9#",$B101),souhrn!$E$2:$E$1899,0),1),body!$A$2:$A$34,0),1),"")</f>
        <v>26</v>
      </c>
      <c r="R101">
        <f>IFERROR(INDEX(body!$D$2:$D$34,MATCH(INDEX(souhrn!$C$2:$C$1899,MATCH(CONCATENATE("10#",$B101),souhrn!$E$2:$E$1899,0),1),body!$A$2:$A$34,0),1),"")</f>
        <v>14</v>
      </c>
      <c r="S101">
        <f>IFERROR(INDEX(body!$C$2:$C$34,MATCH(INDEX(souhrn!$C$2:$C$1899,MATCH(CONCATENATE("11#",$B101),souhrn!$E$2:$E$1899,0),1),body!$A$2:$A$34,0),1),"")</f>
        <v>33</v>
      </c>
      <c r="T101">
        <f>IFERROR(INDEX(body!$C$2:$C$34,MATCH(INDEX(souhrn!$C$2:$C$1899,MATCH(CONCATENATE("12#",$B101),souhrn!$E$2:$E$1899,0),1),body!$A$2:$A$34,0),1),"")</f>
        <v>10</v>
      </c>
      <c r="U101">
        <f>IFERROR(INDEX(body!$C$2:$C$34,MATCH(INDEX(souhrn!$C$2:$C$1899,MATCH(CONCATENATE("13#",$B101),souhrn!$E$2:$E$1899,0),1),body!$A$2:$A$34,0),1),"")</f>
        <v>8</v>
      </c>
      <c r="V101">
        <f>IFERROR(INDEX(body!$C$2:$C$34,MATCH(INDEX(souhrn!$C$2:$C$1899,MATCH(CONCATENATE("14#",$B101),souhrn!$E$2:$E$1899,0),1),body!$A$2:$A$34,0),1),"")</f>
        <v>20</v>
      </c>
      <c r="W101">
        <f>IFERROR(INDEX(body!$E$2:$E$34,MATCH(INDEX(souhrn!$C$2:$C$1899,MATCH(CONCATENATE("15#",$B101),souhrn!$E$2:$E$1899,0),1),body!$A$2:$A$34,0),1),"")</f>
        <v>14</v>
      </c>
      <c r="X101">
        <f>IFERROR(INDEX(body!$E$2:$E$34,MATCH(INDEX(souhrn!$C$2:$C$1899,MATCH(CONCATENATE("16#",$B101),souhrn!$E$2:$E$1899,0),1),body!$A$2:$A$34,0),1),"")</f>
        <v>16</v>
      </c>
      <c r="Y101">
        <f>IFERROR(INDEX(body!$E$2:$E$34,MATCH(INDEX(souhrn!$C$2:$C$1899,MATCH(CONCATENATE("17#",$B101),souhrn!$E$2:$E$1899,0),1),body!$A$2:$A$34,0),1),"")</f>
        <v>8</v>
      </c>
      <c r="Z101">
        <f>IFERROR(INDEX(body!$E$2:$E$34,MATCH(INDEX(souhrn!$C$2:$C$1899,MATCH(CONCATENATE("18#",$B101),souhrn!$E$2:$E$1899,0),1),body!$A$2:$A$34,0),1),"")</f>
        <v>16</v>
      </c>
      <c r="AA101">
        <f>INDEX(zavody!B:B,MATCH(B101,zavody!A:A,0))</f>
        <v>10</v>
      </c>
      <c r="AB101">
        <f t="shared" si="4"/>
        <v>165</v>
      </c>
      <c r="AC101">
        <f t="shared" si="5"/>
        <v>165</v>
      </c>
      <c r="AD101">
        <v>97</v>
      </c>
      <c r="AE101">
        <f t="shared" si="8"/>
        <v>111</v>
      </c>
      <c r="AF101">
        <v>183</v>
      </c>
    </row>
    <row r="102" spans="1:32" x14ac:dyDescent="0.45">
      <c r="A102">
        <v>6746</v>
      </c>
      <c r="B102" t="s">
        <v>238</v>
      </c>
      <c r="C102" t="str">
        <f>IFERROR(INDEX(body!$B$2:$B$34,MATCH(INDEX(souhrn!$C$2:$C$1899,MATCH(CONCATENATE("1#",$B102),souhrn!$E$2:$E$1899,0),1),body!$A$2:$A$34,0),1),"")</f>
        <v/>
      </c>
      <c r="D102" t="str">
        <f>IFERROR(INDEX(body!$B$2:$B$34,MATCH(INDEX(souhrn!$C$2:$C$1899,MATCH(CONCATENATE("2#",$B102),souhrn!$E$2:$E$1899,0),1),body!$A$2:$A$34,0),1),"")</f>
        <v/>
      </c>
      <c r="E102" t="str">
        <f>IFERROR(INDEX(body!$B$2:$B$34,MATCH(INDEX(souhrn!$C$2:$C$1899,MATCH(CONCATENATE("3#",$B102),souhrn!$E$2:$E$1899,0),1),body!$A$2:$A$34,0),1),"")</f>
        <v/>
      </c>
      <c r="F102" t="str">
        <f>IFERROR(INDEX(body!$B$2:$B$34,MATCH(INDEX(souhrn!$C$2:$C$1899,MATCH(CONCATENATE("4#",$B102),souhrn!$E$2:$E$1899,0),1),body!$A$2:$A$34,0),1),"")</f>
        <v/>
      </c>
      <c r="G102" t="str">
        <f>IFERROR(INDEX(body!$B$2:$B$34,MATCH(INDEX(souhrn!$C$2:$C$1899,MATCH(CONCATENATE("5#",$B102),souhrn!$E$2:$E$1899,0),1),body!$A$2:$A$34,0),1),"")</f>
        <v/>
      </c>
      <c r="H102" t="str">
        <f>IFERROR(INDEX(body!$B$2:$B$34,MATCH(INDEX(souhrn!$C$2:$C$1899,MATCH(CONCATENATE("6#",$B102),souhrn!$E$2:$E$1899,0),1),body!$A$2:$A$34,0),1),"")</f>
        <v/>
      </c>
      <c r="I102" t="str">
        <f>IFERROR(INDEX(body!$B$2:$B$34,MATCH(INDEX(souhrn!$C$2:$C$1899,MATCH(CONCATENATE("7#",$B102),souhrn!$E$2:$E$1899,0),1),body!$A$2:$A$34,0),1),"")</f>
        <v/>
      </c>
      <c r="J102" t="str">
        <f>IFERROR(INDEX(body!$B$2:$B$34,MATCH(INDEX(souhrn!$C$2:$C$1899,MATCH(CONCATENATE("8#",$B102),souhrn!$E$2:$E$1899,0),1),body!$A$2:$A$34,0),1),"")</f>
        <v/>
      </c>
      <c r="K102">
        <f>IFERROR(INDEX(body!$F$2:$F$34,MATCH(INDEX(souhrn!$C$2:$C$1899,MATCH(CONCATENATE("19#",$B102),souhrn!$E$2:$E$1899,0),1),body!$A$2:$A$34,0),1),"")</f>
        <v>28</v>
      </c>
      <c r="L102">
        <f>IFERROR(INDEX(body!$F$2:$F$34,MATCH(INDEX(souhrn!$C$2:$C$1899,MATCH(CONCATENATE("20#",$B102),souhrn!$E$2:$E$1899,0),1),body!$A$2:$A$34,0),1),"")</f>
        <v>30</v>
      </c>
      <c r="M102">
        <f>IFERROR(INDEX(body!$F$2:$F$34,MATCH(INDEX(souhrn!$C$2:$C$1899,MATCH(CONCATENATE("21#",$B102),souhrn!$E$2:$E$1899,0),1),body!$A$2:$A$34,0),1),"")</f>
        <v>24</v>
      </c>
      <c r="N102">
        <f>IFERROR(INDEX(body!$F$2:$F$34,MATCH(INDEX(souhrn!$C$2:$C$1899,MATCH(CONCATENATE("22#",$B102),souhrn!$E$2:$E$1899,0),1),body!$A$2:$A$34,0),1),"")</f>
        <v>28</v>
      </c>
      <c r="O102">
        <f>IFERROR(INDEX(body!$F$2:$F$34,MATCH(INDEX(souhrn!$C$2:$C$1899,MATCH(CONCATENATE("23#",$B102),souhrn!$E$2:$E$1899,0),1),body!$A$2:$A$34,0),1),"")</f>
        <v>30</v>
      </c>
      <c r="P102">
        <f>IFERROR(INDEX(body!$F$2:$F$34,MATCH(INDEX(souhrn!$C$2:$C$1899,MATCH(CONCATENATE("24#",$B102),souhrn!$E$2:$E$1899,0),1),body!$A$2:$A$34,0),1),"")</f>
        <v>24</v>
      </c>
      <c r="Q102" t="str">
        <f>IFERROR(INDEX(body!$D$2:$D$34,MATCH(INDEX(souhrn!$C$2:$C$1899,MATCH(CONCATENATE("9#",$B102),souhrn!$E$2:$E$1899,0),1),body!$A$2:$A$34,0),1),"")</f>
        <v/>
      </c>
      <c r="R102" t="str">
        <f>IFERROR(INDEX(body!$D$2:$D$34,MATCH(INDEX(souhrn!$C$2:$C$1899,MATCH(CONCATENATE("10#",$B102),souhrn!$E$2:$E$1899,0),1),body!$A$2:$A$34,0),1),"")</f>
        <v/>
      </c>
      <c r="S102" t="str">
        <f>IFERROR(INDEX(body!$C$2:$C$34,MATCH(INDEX(souhrn!$C$2:$C$1899,MATCH(CONCATENATE("11#",$B102),souhrn!$E$2:$E$1899,0),1),body!$A$2:$A$34,0),1),"")</f>
        <v/>
      </c>
      <c r="T102" t="str">
        <f>IFERROR(INDEX(body!$C$2:$C$34,MATCH(INDEX(souhrn!$C$2:$C$1899,MATCH(CONCATENATE("12#",$B102),souhrn!$E$2:$E$1899,0),1),body!$A$2:$A$34,0),1),"")</f>
        <v/>
      </c>
      <c r="U102" t="str">
        <f>IFERROR(INDEX(body!$C$2:$C$34,MATCH(INDEX(souhrn!$C$2:$C$1899,MATCH(CONCATENATE("13#",$B102),souhrn!$E$2:$E$1899,0),1),body!$A$2:$A$34,0),1),"")</f>
        <v/>
      </c>
      <c r="V102" t="str">
        <f>IFERROR(INDEX(body!$C$2:$C$34,MATCH(INDEX(souhrn!$C$2:$C$1899,MATCH(CONCATENATE("14#",$B102),souhrn!$E$2:$E$1899,0),1),body!$A$2:$A$34,0),1),"")</f>
        <v/>
      </c>
      <c r="W102" t="str">
        <f>IFERROR(INDEX(body!$E$2:$E$34,MATCH(INDEX(souhrn!$C$2:$C$1899,MATCH(CONCATENATE("15#",$B102),souhrn!$E$2:$E$1899,0),1),body!$A$2:$A$34,0),1),"")</f>
        <v/>
      </c>
      <c r="X102" t="str">
        <f>IFERROR(INDEX(body!$E$2:$E$34,MATCH(INDEX(souhrn!$C$2:$C$1899,MATCH(CONCATENATE("16#",$B102),souhrn!$E$2:$E$1899,0),1),body!$A$2:$A$34,0),1),"")</f>
        <v/>
      </c>
      <c r="Y102" t="str">
        <f>IFERROR(INDEX(body!$E$2:$E$34,MATCH(INDEX(souhrn!$C$2:$C$1899,MATCH(CONCATENATE("17#",$B102),souhrn!$E$2:$E$1899,0),1),body!$A$2:$A$34,0),1),"")</f>
        <v/>
      </c>
      <c r="Z102" t="str">
        <f>IFERROR(INDEX(body!$E$2:$E$34,MATCH(INDEX(souhrn!$C$2:$C$1899,MATCH(CONCATENATE("18#",$B102),souhrn!$E$2:$E$1899,0),1),body!$A$2:$A$34,0),1),"")</f>
        <v/>
      </c>
      <c r="AA102">
        <f>INDEX(zavody!B:B,MATCH(B102,zavody!A:A,0))</f>
        <v>6</v>
      </c>
      <c r="AB102">
        <f t="shared" si="4"/>
        <v>164</v>
      </c>
      <c r="AC102">
        <f t="shared" si="5"/>
        <v>164</v>
      </c>
      <c r="AD102">
        <v>98</v>
      </c>
      <c r="AE102">
        <f t="shared" si="8"/>
        <v>164</v>
      </c>
      <c r="AF102">
        <v>208</v>
      </c>
    </row>
    <row r="103" spans="1:32" x14ac:dyDescent="0.45">
      <c r="A103">
        <v>6916</v>
      </c>
      <c r="B103" t="s">
        <v>254</v>
      </c>
      <c r="C103" t="str">
        <f>IFERROR(INDEX(body!$B$2:$B$34,MATCH(INDEX(souhrn!$C$2:$C$1899,MATCH(CONCATENATE("1#",$B103),souhrn!$E$2:$E$1899,0),1),body!$A$2:$A$34,0),1),"")</f>
        <v/>
      </c>
      <c r="D103" t="str">
        <f>IFERROR(INDEX(body!$B$2:$B$34,MATCH(INDEX(souhrn!$C$2:$C$1899,MATCH(CONCATENATE("2#",$B103),souhrn!$E$2:$E$1899,0),1),body!$A$2:$A$34,0),1),"")</f>
        <v/>
      </c>
      <c r="E103" t="str">
        <f>IFERROR(INDEX(body!$B$2:$B$34,MATCH(INDEX(souhrn!$C$2:$C$1899,MATCH(CONCATENATE("3#",$B103),souhrn!$E$2:$E$1899,0),1),body!$A$2:$A$34,0),1),"")</f>
        <v/>
      </c>
      <c r="F103" t="str">
        <f>IFERROR(INDEX(body!$B$2:$B$34,MATCH(INDEX(souhrn!$C$2:$C$1899,MATCH(CONCATENATE("4#",$B103),souhrn!$E$2:$E$1899,0),1),body!$A$2:$A$34,0),1),"")</f>
        <v/>
      </c>
      <c r="G103" t="str">
        <f>IFERROR(INDEX(body!$B$2:$B$34,MATCH(INDEX(souhrn!$C$2:$C$1899,MATCH(CONCATENATE("5#",$B103),souhrn!$E$2:$E$1899,0),1),body!$A$2:$A$34,0),1),"")</f>
        <v/>
      </c>
      <c r="H103" t="str">
        <f>IFERROR(INDEX(body!$B$2:$B$34,MATCH(INDEX(souhrn!$C$2:$C$1899,MATCH(CONCATENATE("6#",$B103),souhrn!$E$2:$E$1899,0),1),body!$A$2:$A$34,0),1),"")</f>
        <v/>
      </c>
      <c r="I103" t="str">
        <f>IFERROR(INDEX(body!$B$2:$B$34,MATCH(INDEX(souhrn!$C$2:$C$1899,MATCH(CONCATENATE("7#",$B103),souhrn!$E$2:$E$1899,0),1),body!$A$2:$A$34,0),1),"")</f>
        <v/>
      </c>
      <c r="J103" t="str">
        <f>IFERROR(INDEX(body!$B$2:$B$34,MATCH(INDEX(souhrn!$C$2:$C$1899,MATCH(CONCATENATE("8#",$B103),souhrn!$E$2:$E$1899,0),1),body!$A$2:$A$34,0),1),"")</f>
        <v/>
      </c>
      <c r="K103" t="str">
        <f>IFERROR(INDEX(body!$F$2:$F$34,MATCH(INDEX(souhrn!$C$2:$C$1899,MATCH(CONCATENATE("19#",$B103),souhrn!$E$2:$E$1899,0),1),body!$A$2:$A$34,0),1),"")</f>
        <v/>
      </c>
      <c r="L103" t="str">
        <f>IFERROR(INDEX(body!$F$2:$F$34,MATCH(INDEX(souhrn!$C$2:$C$1899,MATCH(CONCATENATE("20#",$B103),souhrn!$E$2:$E$1899,0),1),body!$A$2:$A$34,0),1),"")</f>
        <v/>
      </c>
      <c r="M103" t="str">
        <f>IFERROR(INDEX(body!$F$2:$F$34,MATCH(INDEX(souhrn!$C$2:$C$1899,MATCH(CONCATENATE("21#",$B103),souhrn!$E$2:$E$1899,0),1),body!$A$2:$A$34,0),1),"")</f>
        <v/>
      </c>
      <c r="N103" t="str">
        <f>IFERROR(INDEX(body!$F$2:$F$34,MATCH(INDEX(souhrn!$C$2:$C$1899,MATCH(CONCATENATE("22#",$B103),souhrn!$E$2:$E$1899,0),1),body!$A$2:$A$34,0),1),"")</f>
        <v/>
      </c>
      <c r="O103" t="str">
        <f>IFERROR(INDEX(body!$F$2:$F$34,MATCH(INDEX(souhrn!$C$2:$C$1899,MATCH(CONCATENATE("23#",$B103),souhrn!$E$2:$E$1899,0),1),body!$A$2:$A$34,0),1),"")</f>
        <v/>
      </c>
      <c r="P103" t="str">
        <f>IFERROR(INDEX(body!$F$2:$F$34,MATCH(INDEX(souhrn!$C$2:$C$1899,MATCH(CONCATENATE("24#",$B103),souhrn!$E$2:$E$1899,0),1),body!$A$2:$A$34,0),1),"")</f>
        <v/>
      </c>
      <c r="Q103">
        <f>IFERROR(INDEX(body!$D$2:$D$34,MATCH(INDEX(souhrn!$C$2:$C$1899,MATCH(CONCATENATE("9#",$B103),souhrn!$E$2:$E$1899,0),1),body!$A$2:$A$34,0),1),"")</f>
        <v>24</v>
      </c>
      <c r="R103">
        <f>IFERROR(INDEX(body!$D$2:$D$34,MATCH(INDEX(souhrn!$C$2:$C$1899,MATCH(CONCATENATE("10#",$B103),souhrn!$E$2:$E$1899,0),1),body!$A$2:$A$34,0),1),"")</f>
        <v>22</v>
      </c>
      <c r="S103">
        <f>IFERROR(INDEX(body!$C$2:$C$34,MATCH(INDEX(souhrn!$C$2:$C$1899,MATCH(CONCATENATE("11#",$B103),souhrn!$E$2:$E$1899,0),1),body!$A$2:$A$34,0),1),"")</f>
        <v>20</v>
      </c>
      <c r="T103">
        <f>IFERROR(INDEX(body!$C$2:$C$34,MATCH(INDEX(souhrn!$C$2:$C$1899,MATCH(CONCATENATE("12#",$B103),souhrn!$E$2:$E$1899,0),1),body!$A$2:$A$34,0),1),"")</f>
        <v>20</v>
      </c>
      <c r="U103" t="str">
        <f>IFERROR(INDEX(body!$C$2:$C$34,MATCH(INDEX(souhrn!$C$2:$C$1899,MATCH(CONCATENATE("13#",$B103),souhrn!$E$2:$E$1899,0),1),body!$A$2:$A$34,0),1),"")</f>
        <v/>
      </c>
      <c r="V103" t="str">
        <f>IFERROR(INDEX(body!$C$2:$C$34,MATCH(INDEX(souhrn!$C$2:$C$1899,MATCH(CONCATENATE("14#",$B103),souhrn!$E$2:$E$1899,0),1),body!$A$2:$A$34,0),1),"")</f>
        <v/>
      </c>
      <c r="W103">
        <f>IFERROR(INDEX(body!$E$2:$E$34,MATCH(INDEX(souhrn!$C$2:$C$1899,MATCH(CONCATENATE("15#",$B103),souhrn!$E$2:$E$1899,0),1),body!$A$2:$A$34,0),1),"")</f>
        <v>22</v>
      </c>
      <c r="X103">
        <f>IFERROR(INDEX(body!$E$2:$E$34,MATCH(INDEX(souhrn!$C$2:$C$1899,MATCH(CONCATENATE("16#",$B103),souhrn!$E$2:$E$1899,0),1),body!$A$2:$A$34,0),1),"")</f>
        <v>18</v>
      </c>
      <c r="Y103">
        <f>IFERROR(INDEX(body!$E$2:$E$34,MATCH(INDEX(souhrn!$C$2:$C$1899,MATCH(CONCATENATE("17#",$B103),souhrn!$E$2:$E$1899,0),1),body!$A$2:$A$34,0),1),"")</f>
        <v>16</v>
      </c>
      <c r="Z103">
        <f>IFERROR(INDEX(body!$E$2:$E$34,MATCH(INDEX(souhrn!$C$2:$C$1899,MATCH(CONCATENATE("18#",$B103),souhrn!$E$2:$E$1899,0),1),body!$A$2:$A$34,0),1),"")</f>
        <v>22</v>
      </c>
      <c r="AA103">
        <f>INDEX(zavody!B:B,MATCH(B103,zavody!A:A,0))</f>
        <v>8</v>
      </c>
      <c r="AB103">
        <f t="shared" si="4"/>
        <v>164</v>
      </c>
      <c r="AC103">
        <f t="shared" si="5"/>
        <v>164</v>
      </c>
      <c r="AD103">
        <v>99</v>
      </c>
    </row>
    <row r="104" spans="1:32" x14ac:dyDescent="0.45">
      <c r="A104">
        <v>6641</v>
      </c>
      <c r="B104" t="s">
        <v>216</v>
      </c>
      <c r="C104" t="str">
        <f>IFERROR(INDEX(body!$B$2:$B$34,MATCH(INDEX(souhrn!$C$2:$C$1899,MATCH(CONCATENATE("1#",$B104),souhrn!$E$2:$E$1899,0),1),body!$A$2:$A$34,0),1),"")</f>
        <v/>
      </c>
      <c r="D104" t="str">
        <f>IFERROR(INDEX(body!$B$2:$B$34,MATCH(INDEX(souhrn!$C$2:$C$1899,MATCH(CONCATENATE("2#",$B104),souhrn!$E$2:$E$1899,0),1),body!$A$2:$A$34,0),1),"")</f>
        <v/>
      </c>
      <c r="E104" t="str">
        <f>IFERROR(INDEX(body!$B$2:$B$34,MATCH(INDEX(souhrn!$C$2:$C$1899,MATCH(CONCATENATE("3#",$B104),souhrn!$E$2:$E$1899,0),1),body!$A$2:$A$34,0),1),"")</f>
        <v/>
      </c>
      <c r="F104" t="str">
        <f>IFERROR(INDEX(body!$B$2:$B$34,MATCH(INDEX(souhrn!$C$2:$C$1899,MATCH(CONCATENATE("4#",$B104),souhrn!$E$2:$E$1899,0),1),body!$A$2:$A$34,0),1),"")</f>
        <v/>
      </c>
      <c r="G104" t="str">
        <f>IFERROR(INDEX(body!$B$2:$B$34,MATCH(INDEX(souhrn!$C$2:$C$1899,MATCH(CONCATENATE("5#",$B104),souhrn!$E$2:$E$1899,0),1),body!$A$2:$A$34,0),1),"")</f>
        <v/>
      </c>
      <c r="H104" t="str">
        <f>IFERROR(INDEX(body!$B$2:$B$34,MATCH(INDEX(souhrn!$C$2:$C$1899,MATCH(CONCATENATE("6#",$B104),souhrn!$E$2:$E$1899,0),1),body!$A$2:$A$34,0),1),"")</f>
        <v/>
      </c>
      <c r="I104" t="str">
        <f>IFERROR(INDEX(body!$B$2:$B$34,MATCH(INDEX(souhrn!$C$2:$C$1899,MATCH(CONCATENATE("7#",$B104),souhrn!$E$2:$E$1899,0),1),body!$A$2:$A$34,0),1),"")</f>
        <v/>
      </c>
      <c r="J104" t="str">
        <f>IFERROR(INDEX(body!$B$2:$B$34,MATCH(INDEX(souhrn!$C$2:$C$1899,MATCH(CONCATENATE("8#",$B104),souhrn!$E$2:$E$1899,0),1),body!$A$2:$A$34,0),1),"")</f>
        <v/>
      </c>
      <c r="K104">
        <f>IFERROR(INDEX(body!$F$2:$F$34,MATCH(INDEX(souhrn!$C$2:$C$1899,MATCH(CONCATENATE("19#",$B104),souhrn!$E$2:$E$1899,0),1),body!$A$2:$A$34,0),1),"")</f>
        <v>22</v>
      </c>
      <c r="L104">
        <f>IFERROR(INDEX(body!$F$2:$F$34,MATCH(INDEX(souhrn!$C$2:$C$1899,MATCH(CONCATENATE("20#",$B104),souhrn!$E$2:$E$1899,0),1),body!$A$2:$A$34,0),1),"")</f>
        <v>10</v>
      </c>
      <c r="M104">
        <f>IFERROR(INDEX(body!$F$2:$F$34,MATCH(INDEX(souhrn!$C$2:$C$1899,MATCH(CONCATENATE("21#",$B104),souhrn!$E$2:$E$1899,0),1),body!$A$2:$A$34,0),1),"")</f>
        <v>16</v>
      </c>
      <c r="N104">
        <f>IFERROR(INDEX(body!$F$2:$F$34,MATCH(INDEX(souhrn!$C$2:$C$1899,MATCH(CONCATENATE("22#",$B104),souhrn!$E$2:$E$1899,0),1),body!$A$2:$A$34,0),1),"")</f>
        <v>16</v>
      </c>
      <c r="O104">
        <f>IFERROR(INDEX(body!$F$2:$F$34,MATCH(INDEX(souhrn!$C$2:$C$1899,MATCH(CONCATENATE("23#",$B104),souhrn!$E$2:$E$1899,0),1),body!$A$2:$A$34,0),1),"")</f>
        <v>21</v>
      </c>
      <c r="P104">
        <f>IFERROR(INDEX(body!$F$2:$F$34,MATCH(INDEX(souhrn!$C$2:$C$1899,MATCH(CONCATENATE("24#",$B104),souhrn!$E$2:$E$1899,0),1),body!$A$2:$A$34,0),1),"")</f>
        <v>12</v>
      </c>
      <c r="Q104" t="str">
        <f>IFERROR(INDEX(body!$D$2:$D$34,MATCH(INDEX(souhrn!$C$2:$C$1899,MATCH(CONCATENATE("9#",$B104),souhrn!$E$2:$E$1899,0),1),body!$A$2:$A$34,0),1),"")</f>
        <v/>
      </c>
      <c r="R104" t="str">
        <f>IFERROR(INDEX(body!$D$2:$D$34,MATCH(INDEX(souhrn!$C$2:$C$1899,MATCH(CONCATENATE("10#",$B104),souhrn!$E$2:$E$1899,0),1),body!$A$2:$A$34,0),1),"")</f>
        <v/>
      </c>
      <c r="S104">
        <f>IFERROR(INDEX(body!$C$2:$C$34,MATCH(INDEX(souhrn!$C$2:$C$1899,MATCH(CONCATENATE("11#",$B104),souhrn!$E$2:$E$1899,0),1),body!$A$2:$A$34,0),1),"")</f>
        <v>34</v>
      </c>
      <c r="T104">
        <f>IFERROR(INDEX(body!$C$2:$C$34,MATCH(INDEX(souhrn!$C$2:$C$1899,MATCH(CONCATENATE("12#",$B104),souhrn!$E$2:$E$1899,0),1),body!$A$2:$A$34,0),1),"")</f>
        <v>32</v>
      </c>
      <c r="U104" t="str">
        <f>IFERROR(INDEX(body!$C$2:$C$34,MATCH(INDEX(souhrn!$C$2:$C$1899,MATCH(CONCATENATE("13#",$B104),souhrn!$E$2:$E$1899,0),1),body!$A$2:$A$34,0),1),"")</f>
        <v/>
      </c>
      <c r="V104" t="str">
        <f>IFERROR(INDEX(body!$C$2:$C$34,MATCH(INDEX(souhrn!$C$2:$C$1899,MATCH(CONCATENATE("14#",$B104),souhrn!$E$2:$E$1899,0),1),body!$A$2:$A$34,0),1),"")</f>
        <v/>
      </c>
      <c r="W104" t="str">
        <f>IFERROR(INDEX(body!$E$2:$E$34,MATCH(INDEX(souhrn!$C$2:$C$1899,MATCH(CONCATENATE("15#",$B104),souhrn!$E$2:$E$1899,0),1),body!$A$2:$A$34,0),1),"")</f>
        <v/>
      </c>
      <c r="X104" t="str">
        <f>IFERROR(INDEX(body!$E$2:$E$34,MATCH(INDEX(souhrn!$C$2:$C$1899,MATCH(CONCATENATE("16#",$B104),souhrn!$E$2:$E$1899,0),1),body!$A$2:$A$34,0),1),"")</f>
        <v/>
      </c>
      <c r="Y104" t="str">
        <f>IFERROR(INDEX(body!$E$2:$E$34,MATCH(INDEX(souhrn!$C$2:$C$1899,MATCH(CONCATENATE("17#",$B104),souhrn!$E$2:$E$1899,0),1),body!$A$2:$A$34,0),1),"")</f>
        <v/>
      </c>
      <c r="Z104" t="str">
        <f>IFERROR(INDEX(body!$E$2:$E$34,MATCH(INDEX(souhrn!$C$2:$C$1899,MATCH(CONCATENATE("18#",$B104),souhrn!$E$2:$E$1899,0),1),body!$A$2:$A$34,0),1),"")</f>
        <v/>
      </c>
      <c r="AA104">
        <f>INDEX(zavody!B:B,MATCH(B104,zavody!A:A,0))</f>
        <v>8</v>
      </c>
      <c r="AB104">
        <f t="shared" si="4"/>
        <v>163</v>
      </c>
      <c r="AC104">
        <f t="shared" si="5"/>
        <v>163</v>
      </c>
      <c r="AD104">
        <v>100</v>
      </c>
      <c r="AE104">
        <f t="shared" ref="AE104:AE110" si="9">SUM(IFERROR(LARGE(C104:V104,1),0),IFERROR(LARGE(C104:V104,2),0),IFERROR(LARGE(C104:V104,3),0),IFERROR(LARGE(C104:V104,4),0),IFERROR(LARGE(C104:V104,5),0),IFERROR(LARGE(C104:V104,6),0),IFERROR(LARGE(C104:V104,7),0),IFERROR(LARGE(C104:V104,8),0),IFERROR(LARGE(C104:V104,9),0),IFERROR(LARGE(C104:V104,10),0),IFERROR(LARGE(C104:V104,11),0),IFERROR(LARGE(C104:V104,12),0),)</f>
        <v>163</v>
      </c>
      <c r="AF104">
        <v>194</v>
      </c>
    </row>
    <row r="105" spans="1:32" x14ac:dyDescent="0.45">
      <c r="A105">
        <v>3392</v>
      </c>
      <c r="B105" t="s">
        <v>18</v>
      </c>
      <c r="C105" t="str">
        <f>IFERROR(INDEX(body!$B$2:$B$34,MATCH(INDEX(souhrn!$C$2:$C$1899,MATCH(CONCATENATE("1#",$B105),souhrn!$E$2:$E$1899,0),1),body!$A$2:$A$34,0),1),"")</f>
        <v/>
      </c>
      <c r="D105" t="str">
        <f>IFERROR(INDEX(body!$B$2:$B$34,MATCH(INDEX(souhrn!$C$2:$C$1899,MATCH(CONCATENATE("2#",$B105),souhrn!$E$2:$E$1899,0),1),body!$A$2:$A$34,0),1),"")</f>
        <v/>
      </c>
      <c r="E105" t="str">
        <f>IFERROR(INDEX(body!$B$2:$B$34,MATCH(INDEX(souhrn!$C$2:$C$1899,MATCH(CONCATENATE("3#",$B105),souhrn!$E$2:$E$1899,0),1),body!$A$2:$A$34,0),1),"")</f>
        <v/>
      </c>
      <c r="F105" t="str">
        <f>IFERROR(INDEX(body!$B$2:$B$34,MATCH(INDEX(souhrn!$C$2:$C$1899,MATCH(CONCATENATE("4#",$B105),souhrn!$E$2:$E$1899,0),1),body!$A$2:$A$34,0),1),"")</f>
        <v/>
      </c>
      <c r="G105" t="str">
        <f>IFERROR(INDEX(body!$B$2:$B$34,MATCH(INDEX(souhrn!$C$2:$C$1899,MATCH(CONCATENATE("5#",$B105),souhrn!$E$2:$E$1899,0),1),body!$A$2:$A$34,0),1),"")</f>
        <v/>
      </c>
      <c r="H105" t="str">
        <f>IFERROR(INDEX(body!$B$2:$B$34,MATCH(INDEX(souhrn!$C$2:$C$1899,MATCH(CONCATENATE("6#",$B105),souhrn!$E$2:$E$1899,0),1),body!$A$2:$A$34,0),1),"")</f>
        <v/>
      </c>
      <c r="I105" t="str">
        <f>IFERROR(INDEX(body!$B$2:$B$34,MATCH(INDEX(souhrn!$C$2:$C$1899,MATCH(CONCATENATE("7#",$B105),souhrn!$E$2:$E$1899,0),1),body!$A$2:$A$34,0),1),"")</f>
        <v/>
      </c>
      <c r="J105" t="str">
        <f>IFERROR(INDEX(body!$B$2:$B$34,MATCH(INDEX(souhrn!$C$2:$C$1899,MATCH(CONCATENATE("8#",$B105),souhrn!$E$2:$E$1899,0),1),body!$A$2:$A$34,0),1),"")</f>
        <v/>
      </c>
      <c r="K105" t="str">
        <f>IFERROR(INDEX(body!$F$2:$F$34,MATCH(INDEX(souhrn!$C$2:$C$1899,MATCH(CONCATENATE("19#",$B105),souhrn!$E$2:$E$1899,0),1),body!$A$2:$A$34,0),1),"")</f>
        <v/>
      </c>
      <c r="L105" t="str">
        <f>IFERROR(INDEX(body!$F$2:$F$34,MATCH(INDEX(souhrn!$C$2:$C$1899,MATCH(CONCATENATE("20#",$B105),souhrn!$E$2:$E$1899,0),1),body!$A$2:$A$34,0),1),"")</f>
        <v/>
      </c>
      <c r="M105" t="str">
        <f>IFERROR(INDEX(body!$F$2:$F$34,MATCH(INDEX(souhrn!$C$2:$C$1899,MATCH(CONCATENATE("21#",$B105),souhrn!$E$2:$E$1899,0),1),body!$A$2:$A$34,0),1),"")</f>
        <v/>
      </c>
      <c r="N105" t="str">
        <f>IFERROR(INDEX(body!$F$2:$F$34,MATCH(INDEX(souhrn!$C$2:$C$1899,MATCH(CONCATENATE("22#",$B105),souhrn!$E$2:$E$1899,0),1),body!$A$2:$A$34,0),1),"")</f>
        <v/>
      </c>
      <c r="O105" t="str">
        <f>IFERROR(INDEX(body!$F$2:$F$34,MATCH(INDEX(souhrn!$C$2:$C$1899,MATCH(CONCATENATE("23#",$B105),souhrn!$E$2:$E$1899,0),1),body!$A$2:$A$34,0),1),"")</f>
        <v/>
      </c>
      <c r="P105" t="str">
        <f>IFERROR(INDEX(body!$F$2:$F$34,MATCH(INDEX(souhrn!$C$2:$C$1899,MATCH(CONCATENATE("24#",$B105),souhrn!$E$2:$E$1899,0),1),body!$A$2:$A$34,0),1),"")</f>
        <v/>
      </c>
      <c r="Q105">
        <f>IFERROR(INDEX(body!$D$2:$D$34,MATCH(INDEX(souhrn!$C$2:$C$1899,MATCH(CONCATENATE("9#",$B105),souhrn!$E$2:$E$1899,0),1),body!$A$2:$A$34,0),1),"")</f>
        <v>26</v>
      </c>
      <c r="R105">
        <f>IFERROR(INDEX(body!$D$2:$D$34,MATCH(INDEX(souhrn!$C$2:$C$1899,MATCH(CONCATENATE("10#",$B105),souhrn!$E$2:$E$1899,0),1),body!$A$2:$A$34,0),1),"")</f>
        <v>28</v>
      </c>
      <c r="S105">
        <f>IFERROR(INDEX(body!$C$2:$C$34,MATCH(INDEX(souhrn!$C$2:$C$1899,MATCH(CONCATENATE("11#",$B105),souhrn!$E$2:$E$1899,0),1),body!$A$2:$A$34,0),1),"")</f>
        <v>28</v>
      </c>
      <c r="T105">
        <f>IFERROR(INDEX(body!$C$2:$C$34,MATCH(INDEX(souhrn!$C$2:$C$1899,MATCH(CONCATENATE("12#",$B105),souhrn!$E$2:$E$1899,0),1),body!$A$2:$A$34,0),1),"")</f>
        <v>16</v>
      </c>
      <c r="U105" t="str">
        <f>IFERROR(INDEX(body!$C$2:$C$34,MATCH(INDEX(souhrn!$C$2:$C$1899,MATCH(CONCATENATE("13#",$B105),souhrn!$E$2:$E$1899,0),1),body!$A$2:$A$34,0),1),"")</f>
        <v/>
      </c>
      <c r="V105" t="str">
        <f>IFERROR(INDEX(body!$C$2:$C$34,MATCH(INDEX(souhrn!$C$2:$C$1899,MATCH(CONCATENATE("14#",$B105),souhrn!$E$2:$E$1899,0),1),body!$A$2:$A$34,0),1),"")</f>
        <v/>
      </c>
      <c r="W105">
        <f>IFERROR(INDEX(body!$E$2:$E$34,MATCH(INDEX(souhrn!$C$2:$C$1899,MATCH(CONCATENATE("15#",$B105),souhrn!$E$2:$E$1899,0),1),body!$A$2:$A$34,0),1),"")</f>
        <v>18</v>
      </c>
      <c r="X105">
        <f>IFERROR(INDEX(body!$E$2:$E$34,MATCH(INDEX(souhrn!$C$2:$C$1899,MATCH(CONCATENATE("16#",$B105),souhrn!$E$2:$E$1899,0),1),body!$A$2:$A$34,0),1),"")</f>
        <v>16</v>
      </c>
      <c r="Y105">
        <f>IFERROR(INDEX(body!$E$2:$E$34,MATCH(INDEX(souhrn!$C$2:$C$1899,MATCH(CONCATENATE("17#",$B105),souhrn!$E$2:$E$1899,0),1),body!$A$2:$A$34,0),1),"")</f>
        <v>16</v>
      </c>
      <c r="Z105">
        <f>IFERROR(INDEX(body!$E$2:$E$34,MATCH(INDEX(souhrn!$C$2:$C$1899,MATCH(CONCATENATE("18#",$B105),souhrn!$E$2:$E$1899,0),1),body!$A$2:$A$34,0),1),"")</f>
        <v>14</v>
      </c>
      <c r="AA105">
        <f>INDEX(zavody!B:B,MATCH(B105,zavody!A:A,0))</f>
        <v>8</v>
      </c>
      <c r="AB105">
        <f t="shared" si="4"/>
        <v>162</v>
      </c>
      <c r="AC105">
        <f t="shared" si="5"/>
        <v>162</v>
      </c>
      <c r="AD105">
        <v>101</v>
      </c>
      <c r="AE105">
        <f t="shared" si="9"/>
        <v>98</v>
      </c>
      <c r="AF105">
        <v>79</v>
      </c>
    </row>
    <row r="106" spans="1:32" x14ac:dyDescent="0.45">
      <c r="A106">
        <v>2750</v>
      </c>
      <c r="B106" t="s">
        <v>120</v>
      </c>
      <c r="C106" t="str">
        <f>IFERROR(INDEX(body!$B$2:$B$34,MATCH(INDEX(souhrn!$C$2:$C$1899,MATCH(CONCATENATE("1#",$B106),souhrn!$E$2:$E$1899,0),1),body!$A$2:$A$34,0),1),"")</f>
        <v/>
      </c>
      <c r="D106" t="str">
        <f>IFERROR(INDEX(body!$B$2:$B$34,MATCH(INDEX(souhrn!$C$2:$C$1899,MATCH(CONCATENATE("2#",$B106),souhrn!$E$2:$E$1899,0),1),body!$A$2:$A$34,0),1),"")</f>
        <v/>
      </c>
      <c r="E106" t="str">
        <f>IFERROR(INDEX(body!$B$2:$B$34,MATCH(INDEX(souhrn!$C$2:$C$1899,MATCH(CONCATENATE("3#",$B106),souhrn!$E$2:$E$1899,0),1),body!$A$2:$A$34,0),1),"")</f>
        <v/>
      </c>
      <c r="F106" t="str">
        <f>IFERROR(INDEX(body!$B$2:$B$34,MATCH(INDEX(souhrn!$C$2:$C$1899,MATCH(CONCATENATE("4#",$B106),souhrn!$E$2:$E$1899,0),1),body!$A$2:$A$34,0),1),"")</f>
        <v/>
      </c>
      <c r="G106" t="str">
        <f>IFERROR(INDEX(body!$B$2:$B$34,MATCH(INDEX(souhrn!$C$2:$C$1899,MATCH(CONCATENATE("5#",$B106),souhrn!$E$2:$E$1899,0),1),body!$A$2:$A$34,0),1),"")</f>
        <v/>
      </c>
      <c r="H106" t="str">
        <f>IFERROR(INDEX(body!$B$2:$B$34,MATCH(INDEX(souhrn!$C$2:$C$1899,MATCH(CONCATENATE("6#",$B106),souhrn!$E$2:$E$1899,0),1),body!$A$2:$A$34,0),1),"")</f>
        <v/>
      </c>
      <c r="I106" t="str">
        <f>IFERROR(INDEX(body!$B$2:$B$34,MATCH(INDEX(souhrn!$C$2:$C$1899,MATCH(CONCATENATE("7#",$B106),souhrn!$E$2:$E$1899,0),1),body!$A$2:$A$34,0),1),"")</f>
        <v/>
      </c>
      <c r="J106" t="str">
        <f>IFERROR(INDEX(body!$B$2:$B$34,MATCH(INDEX(souhrn!$C$2:$C$1899,MATCH(CONCATENATE("8#",$B106),souhrn!$E$2:$E$1899,0),1),body!$A$2:$A$34,0),1),"")</f>
        <v/>
      </c>
      <c r="K106">
        <f>IFERROR(INDEX(body!$F$2:$F$34,MATCH(INDEX(souhrn!$C$2:$C$1899,MATCH(CONCATENATE("19#",$B106),souhrn!$E$2:$E$1899,0),1),body!$A$2:$A$34,0),1),"")</f>
        <v>22</v>
      </c>
      <c r="L106">
        <f>IFERROR(INDEX(body!$F$2:$F$34,MATCH(INDEX(souhrn!$C$2:$C$1899,MATCH(CONCATENATE("20#",$B106),souhrn!$E$2:$E$1899,0),1),body!$A$2:$A$34,0),1),"")</f>
        <v>26</v>
      </c>
      <c r="M106" t="str">
        <f>IFERROR(INDEX(body!$F$2:$F$34,MATCH(INDEX(souhrn!$C$2:$C$1899,MATCH(CONCATENATE("21#",$B106),souhrn!$E$2:$E$1899,0),1),body!$A$2:$A$34,0),1),"")</f>
        <v/>
      </c>
      <c r="N106" t="str">
        <f>IFERROR(INDEX(body!$F$2:$F$34,MATCH(INDEX(souhrn!$C$2:$C$1899,MATCH(CONCATENATE("22#",$B106),souhrn!$E$2:$E$1899,0),1),body!$A$2:$A$34,0),1),"")</f>
        <v/>
      </c>
      <c r="O106">
        <f>IFERROR(INDEX(body!$F$2:$F$34,MATCH(INDEX(souhrn!$C$2:$C$1899,MATCH(CONCATENATE("23#",$B106),souhrn!$E$2:$E$1899,0),1),body!$A$2:$A$34,0),1),"")</f>
        <v>18</v>
      </c>
      <c r="P106">
        <f>IFERROR(INDEX(body!$F$2:$F$34,MATCH(INDEX(souhrn!$C$2:$C$1899,MATCH(CONCATENATE("24#",$B106),souhrn!$E$2:$E$1899,0),1),body!$A$2:$A$34,0),1),"")</f>
        <v>28</v>
      </c>
      <c r="Q106" t="str">
        <f>IFERROR(INDEX(body!$D$2:$D$34,MATCH(INDEX(souhrn!$C$2:$C$1899,MATCH(CONCATENATE("9#",$B106),souhrn!$E$2:$E$1899,0),1),body!$A$2:$A$34,0),1),"")</f>
        <v/>
      </c>
      <c r="R106" t="str">
        <f>IFERROR(INDEX(body!$D$2:$D$34,MATCH(INDEX(souhrn!$C$2:$C$1899,MATCH(CONCATENATE("10#",$B106),souhrn!$E$2:$E$1899,0),1),body!$A$2:$A$34,0),1),"")</f>
        <v/>
      </c>
      <c r="S106" t="str">
        <f>IFERROR(INDEX(body!$C$2:$C$34,MATCH(INDEX(souhrn!$C$2:$C$1899,MATCH(CONCATENATE("11#",$B106),souhrn!$E$2:$E$1899,0),1),body!$A$2:$A$34,0),1),"")</f>
        <v/>
      </c>
      <c r="T106" t="str">
        <f>IFERROR(INDEX(body!$C$2:$C$34,MATCH(INDEX(souhrn!$C$2:$C$1899,MATCH(CONCATENATE("12#",$B106),souhrn!$E$2:$E$1899,0),1),body!$A$2:$A$34,0),1),"")</f>
        <v/>
      </c>
      <c r="U106">
        <f>IFERROR(INDEX(body!$C$2:$C$34,MATCH(INDEX(souhrn!$C$2:$C$1899,MATCH(CONCATENATE("13#",$B106),souhrn!$E$2:$E$1899,0),1),body!$A$2:$A$34,0),1),"")</f>
        <v>30</v>
      </c>
      <c r="V106">
        <f>IFERROR(INDEX(body!$C$2:$C$34,MATCH(INDEX(souhrn!$C$2:$C$1899,MATCH(CONCATENATE("14#",$B106),souhrn!$E$2:$E$1899,0),1),body!$A$2:$A$34,0),1),"")</f>
        <v>36</v>
      </c>
      <c r="W106" t="str">
        <f>IFERROR(INDEX(body!$E$2:$E$34,MATCH(INDEX(souhrn!$C$2:$C$1899,MATCH(CONCATENATE("15#",$B106),souhrn!$E$2:$E$1899,0),1),body!$A$2:$A$34,0),1),"")</f>
        <v/>
      </c>
      <c r="X106" t="str">
        <f>IFERROR(INDEX(body!$E$2:$E$34,MATCH(INDEX(souhrn!$C$2:$C$1899,MATCH(CONCATENATE("16#",$B106),souhrn!$E$2:$E$1899,0),1),body!$A$2:$A$34,0),1),"")</f>
        <v/>
      </c>
      <c r="Y106" t="str">
        <f>IFERROR(INDEX(body!$E$2:$E$34,MATCH(INDEX(souhrn!$C$2:$C$1899,MATCH(CONCATENATE("17#",$B106),souhrn!$E$2:$E$1899,0),1),body!$A$2:$A$34,0),1),"")</f>
        <v/>
      </c>
      <c r="Z106" t="str">
        <f>IFERROR(INDEX(body!$E$2:$E$34,MATCH(INDEX(souhrn!$C$2:$C$1899,MATCH(CONCATENATE("18#",$B106),souhrn!$E$2:$E$1899,0),1),body!$A$2:$A$34,0),1),"")</f>
        <v/>
      </c>
      <c r="AA106">
        <f>INDEX(zavody!B:B,MATCH(B106,zavody!A:A,0))</f>
        <v>6</v>
      </c>
      <c r="AB106">
        <f t="shared" si="4"/>
        <v>160</v>
      </c>
      <c r="AC106">
        <f t="shared" si="5"/>
        <v>160</v>
      </c>
      <c r="AD106">
        <v>102</v>
      </c>
      <c r="AE106">
        <f t="shared" si="9"/>
        <v>160</v>
      </c>
      <c r="AF106">
        <v>57</v>
      </c>
    </row>
    <row r="107" spans="1:32" x14ac:dyDescent="0.45">
      <c r="A107">
        <v>3278</v>
      </c>
      <c r="B107" t="s">
        <v>101</v>
      </c>
      <c r="C107" t="str">
        <f>IFERROR(INDEX(body!$B$2:$B$34,MATCH(INDEX(souhrn!$C$2:$C$1899,MATCH(CONCATENATE("1#",$B107),souhrn!$E$2:$E$1899,0),1),body!$A$2:$A$34,0),1),"")</f>
        <v/>
      </c>
      <c r="D107" t="str">
        <f>IFERROR(INDEX(body!$B$2:$B$34,MATCH(INDEX(souhrn!$C$2:$C$1899,MATCH(CONCATENATE("2#",$B107),souhrn!$E$2:$E$1899,0),1),body!$A$2:$A$34,0),1),"")</f>
        <v/>
      </c>
      <c r="E107" t="str">
        <f>IFERROR(INDEX(body!$B$2:$B$34,MATCH(INDEX(souhrn!$C$2:$C$1899,MATCH(CONCATENATE("3#",$B107),souhrn!$E$2:$E$1899,0),1),body!$A$2:$A$34,0),1),"")</f>
        <v/>
      </c>
      <c r="F107" t="str">
        <f>IFERROR(INDEX(body!$B$2:$B$34,MATCH(INDEX(souhrn!$C$2:$C$1899,MATCH(CONCATENATE("4#",$B107),souhrn!$E$2:$E$1899,0),1),body!$A$2:$A$34,0),1),"")</f>
        <v/>
      </c>
      <c r="G107" t="str">
        <f>IFERROR(INDEX(body!$B$2:$B$34,MATCH(INDEX(souhrn!$C$2:$C$1899,MATCH(CONCATENATE("5#",$B107),souhrn!$E$2:$E$1899,0),1),body!$A$2:$A$34,0),1),"")</f>
        <v/>
      </c>
      <c r="H107" t="str">
        <f>IFERROR(INDEX(body!$B$2:$B$34,MATCH(INDEX(souhrn!$C$2:$C$1899,MATCH(CONCATENATE("6#",$B107),souhrn!$E$2:$E$1899,0),1),body!$A$2:$A$34,0),1),"")</f>
        <v/>
      </c>
      <c r="I107" t="str">
        <f>IFERROR(INDEX(body!$B$2:$B$34,MATCH(INDEX(souhrn!$C$2:$C$1899,MATCH(CONCATENATE("7#",$B107),souhrn!$E$2:$E$1899,0),1),body!$A$2:$A$34,0),1),"")</f>
        <v/>
      </c>
      <c r="J107" t="str">
        <f>IFERROR(INDEX(body!$B$2:$B$34,MATCH(INDEX(souhrn!$C$2:$C$1899,MATCH(CONCATENATE("8#",$B107),souhrn!$E$2:$E$1899,0),1),body!$A$2:$A$34,0),1),"")</f>
        <v/>
      </c>
      <c r="K107" t="str">
        <f>IFERROR(INDEX(body!$F$2:$F$34,MATCH(INDEX(souhrn!$C$2:$C$1899,MATCH(CONCATENATE("19#",$B107),souhrn!$E$2:$E$1899,0),1),body!$A$2:$A$34,0),1),"")</f>
        <v/>
      </c>
      <c r="L107" t="str">
        <f>IFERROR(INDEX(body!$F$2:$F$34,MATCH(INDEX(souhrn!$C$2:$C$1899,MATCH(CONCATENATE("20#",$B107),souhrn!$E$2:$E$1899,0),1),body!$A$2:$A$34,0),1),"")</f>
        <v/>
      </c>
      <c r="M107" t="str">
        <f>IFERROR(INDEX(body!$F$2:$F$34,MATCH(INDEX(souhrn!$C$2:$C$1899,MATCH(CONCATENATE("21#",$B107),souhrn!$E$2:$E$1899,0),1),body!$A$2:$A$34,0),1),"")</f>
        <v/>
      </c>
      <c r="N107" t="str">
        <f>IFERROR(INDEX(body!$F$2:$F$34,MATCH(INDEX(souhrn!$C$2:$C$1899,MATCH(CONCATENATE("22#",$B107),souhrn!$E$2:$E$1899,0),1),body!$A$2:$A$34,0),1),"")</f>
        <v/>
      </c>
      <c r="O107" t="str">
        <f>IFERROR(INDEX(body!$F$2:$F$34,MATCH(INDEX(souhrn!$C$2:$C$1899,MATCH(CONCATENATE("23#",$B107),souhrn!$E$2:$E$1899,0),1),body!$A$2:$A$34,0),1),"")</f>
        <v/>
      </c>
      <c r="P107" t="str">
        <f>IFERROR(INDEX(body!$F$2:$F$34,MATCH(INDEX(souhrn!$C$2:$C$1899,MATCH(CONCATENATE("24#",$B107),souhrn!$E$2:$E$1899,0),1),body!$A$2:$A$34,0),1),"")</f>
        <v/>
      </c>
      <c r="Q107">
        <f>IFERROR(INDEX(body!$D$2:$D$34,MATCH(INDEX(souhrn!$C$2:$C$1899,MATCH(CONCATENATE("9#",$B107),souhrn!$E$2:$E$1899,0),1),body!$A$2:$A$34,0),1),"")</f>
        <v>26</v>
      </c>
      <c r="R107">
        <f>IFERROR(INDEX(body!$D$2:$D$34,MATCH(INDEX(souhrn!$C$2:$C$1899,MATCH(CONCATENATE("10#",$B107),souhrn!$E$2:$E$1899,0),1),body!$A$2:$A$34,0),1),"")</f>
        <v>36</v>
      </c>
      <c r="S107">
        <f>IFERROR(INDEX(body!$C$2:$C$34,MATCH(INDEX(souhrn!$C$2:$C$1899,MATCH(CONCATENATE("11#",$B107),souhrn!$E$2:$E$1899,0),1),body!$A$2:$A$34,0),1),"")</f>
        <v>14</v>
      </c>
      <c r="T107">
        <f>IFERROR(INDEX(body!$C$2:$C$34,MATCH(INDEX(souhrn!$C$2:$C$1899,MATCH(CONCATENATE("12#",$B107),souhrn!$E$2:$E$1899,0),1),body!$A$2:$A$34,0),1),"")</f>
        <v>16</v>
      </c>
      <c r="U107" t="str">
        <f>IFERROR(INDEX(body!$C$2:$C$34,MATCH(INDEX(souhrn!$C$2:$C$1899,MATCH(CONCATENATE("13#",$B107),souhrn!$E$2:$E$1899,0),1),body!$A$2:$A$34,0),1),"")</f>
        <v/>
      </c>
      <c r="V107" t="str">
        <f>IFERROR(INDEX(body!$C$2:$C$34,MATCH(INDEX(souhrn!$C$2:$C$1899,MATCH(CONCATENATE("14#",$B107),souhrn!$E$2:$E$1899,0),1),body!$A$2:$A$34,0),1),"")</f>
        <v/>
      </c>
      <c r="W107">
        <f>IFERROR(INDEX(body!$E$2:$E$34,MATCH(INDEX(souhrn!$C$2:$C$1899,MATCH(CONCATENATE("15#",$B107),souhrn!$E$2:$E$1899,0),1),body!$A$2:$A$34,0),1),"")</f>
        <v>16</v>
      </c>
      <c r="X107">
        <f>IFERROR(INDEX(body!$E$2:$E$34,MATCH(INDEX(souhrn!$C$2:$C$1899,MATCH(CONCATENATE("16#",$B107),souhrn!$E$2:$E$1899,0),1),body!$A$2:$A$34,0),1),"")</f>
        <v>14</v>
      </c>
      <c r="Y107">
        <f>IFERROR(INDEX(body!$E$2:$E$34,MATCH(INDEX(souhrn!$C$2:$C$1899,MATCH(CONCATENATE("17#",$B107),souhrn!$E$2:$E$1899,0),1),body!$A$2:$A$34,0),1),"")</f>
        <v>22</v>
      </c>
      <c r="Z107">
        <f>IFERROR(INDEX(body!$E$2:$E$34,MATCH(INDEX(souhrn!$C$2:$C$1899,MATCH(CONCATENATE("18#",$B107),souhrn!$E$2:$E$1899,0),1),body!$A$2:$A$34,0),1),"")</f>
        <v>14</v>
      </c>
      <c r="AA107">
        <f>INDEX(zavody!B:B,MATCH(B107,zavody!A:A,0))</f>
        <v>8</v>
      </c>
      <c r="AB107">
        <f t="shared" si="4"/>
        <v>158</v>
      </c>
      <c r="AC107">
        <f t="shared" si="5"/>
        <v>158</v>
      </c>
      <c r="AD107">
        <v>103</v>
      </c>
      <c r="AE107">
        <f t="shared" si="9"/>
        <v>92</v>
      </c>
      <c r="AF107">
        <v>135</v>
      </c>
    </row>
    <row r="108" spans="1:32" x14ac:dyDescent="0.45">
      <c r="A108">
        <v>2646</v>
      </c>
      <c r="B108" t="s">
        <v>218</v>
      </c>
      <c r="C108" t="str">
        <f>IFERROR(INDEX(body!$B$2:$B$34,MATCH(INDEX(souhrn!$C$2:$C$1899,MATCH(CONCATENATE("1#",$B108),souhrn!$E$2:$E$1899,0),1),body!$A$2:$A$34,0),1),"")</f>
        <v/>
      </c>
      <c r="D108" t="str">
        <f>IFERROR(INDEX(body!$B$2:$B$34,MATCH(INDEX(souhrn!$C$2:$C$1899,MATCH(CONCATENATE("2#",$B108),souhrn!$E$2:$E$1899,0),1),body!$A$2:$A$34,0),1),"")</f>
        <v/>
      </c>
      <c r="E108" t="str">
        <f>IFERROR(INDEX(body!$B$2:$B$34,MATCH(INDEX(souhrn!$C$2:$C$1899,MATCH(CONCATENATE("3#",$B108),souhrn!$E$2:$E$1899,0),1),body!$A$2:$A$34,0),1),"")</f>
        <v/>
      </c>
      <c r="F108" t="str">
        <f>IFERROR(INDEX(body!$B$2:$B$34,MATCH(INDEX(souhrn!$C$2:$C$1899,MATCH(CONCATENATE("4#",$B108),souhrn!$E$2:$E$1899,0),1),body!$A$2:$A$34,0),1),"")</f>
        <v/>
      </c>
      <c r="G108" t="str">
        <f>IFERROR(INDEX(body!$B$2:$B$34,MATCH(INDEX(souhrn!$C$2:$C$1899,MATCH(CONCATENATE("5#",$B108),souhrn!$E$2:$E$1899,0),1),body!$A$2:$A$34,0),1),"")</f>
        <v/>
      </c>
      <c r="H108" t="str">
        <f>IFERROR(INDEX(body!$B$2:$B$34,MATCH(INDEX(souhrn!$C$2:$C$1899,MATCH(CONCATENATE("6#",$B108),souhrn!$E$2:$E$1899,0),1),body!$A$2:$A$34,0),1),"")</f>
        <v/>
      </c>
      <c r="I108" t="str">
        <f>IFERROR(INDEX(body!$B$2:$B$34,MATCH(INDEX(souhrn!$C$2:$C$1899,MATCH(CONCATENATE("7#",$B108),souhrn!$E$2:$E$1899,0),1),body!$A$2:$A$34,0),1),"")</f>
        <v/>
      </c>
      <c r="J108" t="str">
        <f>IFERROR(INDEX(body!$B$2:$B$34,MATCH(INDEX(souhrn!$C$2:$C$1899,MATCH(CONCATENATE("8#",$B108),souhrn!$E$2:$E$1899,0),1),body!$A$2:$A$34,0),1),"")</f>
        <v/>
      </c>
      <c r="K108" t="str">
        <f>IFERROR(INDEX(body!$F$2:$F$34,MATCH(INDEX(souhrn!$C$2:$C$1899,MATCH(CONCATENATE("19#",$B108),souhrn!$E$2:$E$1899,0),1),body!$A$2:$A$34,0),1),"")</f>
        <v/>
      </c>
      <c r="L108" t="str">
        <f>IFERROR(INDEX(body!$F$2:$F$34,MATCH(INDEX(souhrn!$C$2:$C$1899,MATCH(CONCATENATE("20#",$B108),souhrn!$E$2:$E$1899,0),1),body!$A$2:$A$34,0),1),"")</f>
        <v/>
      </c>
      <c r="M108">
        <f>IFERROR(INDEX(body!$F$2:$F$34,MATCH(INDEX(souhrn!$C$2:$C$1899,MATCH(CONCATENATE("21#",$B108),souhrn!$E$2:$E$1899,0),1),body!$A$2:$A$34,0),1),"")</f>
        <v>34</v>
      </c>
      <c r="N108">
        <f>IFERROR(INDEX(body!$F$2:$F$34,MATCH(INDEX(souhrn!$C$2:$C$1899,MATCH(CONCATENATE("22#",$B108),souhrn!$E$2:$E$1899,0),1),body!$A$2:$A$34,0),1),"")</f>
        <v>28</v>
      </c>
      <c r="O108">
        <f>IFERROR(INDEX(body!$F$2:$F$34,MATCH(INDEX(souhrn!$C$2:$C$1899,MATCH(CONCATENATE("23#",$B108),souhrn!$E$2:$E$1899,0),1),body!$A$2:$A$34,0),1),"")</f>
        <v>21</v>
      </c>
      <c r="P108">
        <f>IFERROR(INDEX(body!$F$2:$F$34,MATCH(INDEX(souhrn!$C$2:$C$1899,MATCH(CONCATENATE("24#",$B108),souhrn!$E$2:$E$1899,0),1),body!$A$2:$A$34,0),1),"")</f>
        <v>16</v>
      </c>
      <c r="Q108">
        <f>IFERROR(INDEX(body!$D$2:$D$34,MATCH(INDEX(souhrn!$C$2:$C$1899,MATCH(CONCATENATE("9#",$B108),souhrn!$E$2:$E$1899,0),1),body!$A$2:$A$34,0),1),"")</f>
        <v>38</v>
      </c>
      <c r="R108">
        <f>IFERROR(INDEX(body!$D$2:$D$34,MATCH(INDEX(souhrn!$C$2:$C$1899,MATCH(CONCATENATE("10#",$B108),souhrn!$E$2:$E$1899,0),1),body!$A$2:$A$34,0),1),"")</f>
        <v>20</v>
      </c>
      <c r="S108" t="str">
        <f>IFERROR(INDEX(body!$C$2:$C$34,MATCH(INDEX(souhrn!$C$2:$C$1899,MATCH(CONCATENATE("11#",$B108),souhrn!$E$2:$E$1899,0),1),body!$A$2:$A$34,0),1),"")</f>
        <v/>
      </c>
      <c r="T108" t="str">
        <f>IFERROR(INDEX(body!$C$2:$C$34,MATCH(INDEX(souhrn!$C$2:$C$1899,MATCH(CONCATENATE("12#",$B108),souhrn!$E$2:$E$1899,0),1),body!$A$2:$A$34,0),1),"")</f>
        <v/>
      </c>
      <c r="U108" t="str">
        <f>IFERROR(INDEX(body!$C$2:$C$34,MATCH(INDEX(souhrn!$C$2:$C$1899,MATCH(CONCATENATE("13#",$B108),souhrn!$E$2:$E$1899,0),1),body!$A$2:$A$34,0),1),"")</f>
        <v/>
      </c>
      <c r="V108" t="str">
        <f>IFERROR(INDEX(body!$C$2:$C$34,MATCH(INDEX(souhrn!$C$2:$C$1899,MATCH(CONCATENATE("14#",$B108),souhrn!$E$2:$E$1899,0),1),body!$A$2:$A$34,0),1),"")</f>
        <v/>
      </c>
      <c r="W108" t="str">
        <f>IFERROR(INDEX(body!$E$2:$E$34,MATCH(INDEX(souhrn!$C$2:$C$1899,MATCH(CONCATENATE("15#",$B108),souhrn!$E$2:$E$1899,0),1),body!$A$2:$A$34,0),1),"")</f>
        <v/>
      </c>
      <c r="X108" t="str">
        <f>IFERROR(INDEX(body!$E$2:$E$34,MATCH(INDEX(souhrn!$C$2:$C$1899,MATCH(CONCATENATE("16#",$B108),souhrn!$E$2:$E$1899,0),1),body!$A$2:$A$34,0),1),"")</f>
        <v/>
      </c>
      <c r="Y108" t="str">
        <f>IFERROR(INDEX(body!$E$2:$E$34,MATCH(INDEX(souhrn!$C$2:$C$1899,MATCH(CONCATENATE("17#",$B108),souhrn!$E$2:$E$1899,0),1),body!$A$2:$A$34,0),1),"")</f>
        <v/>
      </c>
      <c r="Z108" t="str">
        <f>IFERROR(INDEX(body!$E$2:$E$34,MATCH(INDEX(souhrn!$C$2:$C$1899,MATCH(CONCATENATE("18#",$B108),souhrn!$E$2:$E$1899,0),1),body!$A$2:$A$34,0),1),"")</f>
        <v/>
      </c>
      <c r="AA108">
        <f>INDEX(zavody!B:B,MATCH(B108,zavody!A:A,0))</f>
        <v>6</v>
      </c>
      <c r="AB108">
        <f t="shared" si="4"/>
        <v>157</v>
      </c>
      <c r="AC108">
        <f t="shared" si="5"/>
        <v>157</v>
      </c>
      <c r="AD108">
        <v>104</v>
      </c>
      <c r="AE108">
        <f t="shared" si="9"/>
        <v>157</v>
      </c>
      <c r="AF108">
        <v>47</v>
      </c>
    </row>
    <row r="109" spans="1:32" x14ac:dyDescent="0.45">
      <c r="A109">
        <v>6144</v>
      </c>
      <c r="B109" t="s">
        <v>157</v>
      </c>
      <c r="C109" t="str">
        <f>IFERROR(INDEX(body!$B$2:$B$34,MATCH(INDEX(souhrn!$C$2:$C$1899,MATCH(CONCATENATE("1#",$B109),souhrn!$E$2:$E$1899,0),1),body!$A$2:$A$34,0),1),"")</f>
        <v/>
      </c>
      <c r="D109" t="str">
        <f>IFERROR(INDEX(body!$B$2:$B$34,MATCH(INDEX(souhrn!$C$2:$C$1899,MATCH(CONCATENATE("2#",$B109),souhrn!$E$2:$E$1899,0),1),body!$A$2:$A$34,0),1),"")</f>
        <v/>
      </c>
      <c r="E109" t="str">
        <f>IFERROR(INDEX(body!$B$2:$B$34,MATCH(INDEX(souhrn!$C$2:$C$1899,MATCH(CONCATENATE("3#",$B109),souhrn!$E$2:$E$1899,0),1),body!$A$2:$A$34,0),1),"")</f>
        <v/>
      </c>
      <c r="F109" t="str">
        <f>IFERROR(INDEX(body!$B$2:$B$34,MATCH(INDEX(souhrn!$C$2:$C$1899,MATCH(CONCATENATE("4#",$B109),souhrn!$E$2:$E$1899,0),1),body!$A$2:$A$34,0),1),"")</f>
        <v/>
      </c>
      <c r="G109" t="str">
        <f>IFERROR(INDEX(body!$B$2:$B$34,MATCH(INDEX(souhrn!$C$2:$C$1899,MATCH(CONCATENATE("5#",$B109),souhrn!$E$2:$E$1899,0),1),body!$A$2:$A$34,0),1),"")</f>
        <v/>
      </c>
      <c r="H109" t="str">
        <f>IFERROR(INDEX(body!$B$2:$B$34,MATCH(INDEX(souhrn!$C$2:$C$1899,MATCH(CONCATENATE("6#",$B109),souhrn!$E$2:$E$1899,0),1),body!$A$2:$A$34,0),1),"")</f>
        <v/>
      </c>
      <c r="I109" t="str">
        <f>IFERROR(INDEX(body!$B$2:$B$34,MATCH(INDEX(souhrn!$C$2:$C$1899,MATCH(CONCATENATE("7#",$B109),souhrn!$E$2:$E$1899,0),1),body!$A$2:$A$34,0),1),"")</f>
        <v/>
      </c>
      <c r="J109" t="str">
        <f>IFERROR(INDEX(body!$B$2:$B$34,MATCH(INDEX(souhrn!$C$2:$C$1899,MATCH(CONCATENATE("8#",$B109),souhrn!$E$2:$E$1899,0),1),body!$A$2:$A$34,0),1),"")</f>
        <v/>
      </c>
      <c r="K109">
        <f>IFERROR(INDEX(body!$F$2:$F$34,MATCH(INDEX(souhrn!$C$2:$C$1899,MATCH(CONCATENATE("19#",$B109),souhrn!$E$2:$E$1899,0),1),body!$A$2:$A$34,0),1),"")</f>
        <v>22</v>
      </c>
      <c r="L109">
        <f>IFERROR(INDEX(body!$F$2:$F$34,MATCH(INDEX(souhrn!$C$2:$C$1899,MATCH(CONCATENATE("20#",$B109),souhrn!$E$2:$E$1899,0),1),body!$A$2:$A$34,0),1),"")</f>
        <v>12</v>
      </c>
      <c r="M109" t="str">
        <f>IFERROR(INDEX(body!$F$2:$F$34,MATCH(INDEX(souhrn!$C$2:$C$1899,MATCH(CONCATENATE("21#",$B109),souhrn!$E$2:$E$1899,0),1),body!$A$2:$A$34,0),1),"")</f>
        <v/>
      </c>
      <c r="N109" t="str">
        <f>IFERROR(INDEX(body!$F$2:$F$34,MATCH(INDEX(souhrn!$C$2:$C$1899,MATCH(CONCATENATE("22#",$B109),souhrn!$E$2:$E$1899,0),1),body!$A$2:$A$34,0),1),"")</f>
        <v/>
      </c>
      <c r="O109">
        <f>IFERROR(INDEX(body!$F$2:$F$34,MATCH(INDEX(souhrn!$C$2:$C$1899,MATCH(CONCATENATE("23#",$B109),souhrn!$E$2:$E$1899,0),1),body!$A$2:$A$34,0),1),"")</f>
        <v>24</v>
      </c>
      <c r="P109">
        <f>IFERROR(INDEX(body!$F$2:$F$34,MATCH(INDEX(souhrn!$C$2:$C$1899,MATCH(CONCATENATE("24#",$B109),souhrn!$E$2:$E$1899,0),1),body!$A$2:$A$34,0),1),"")</f>
        <v>32</v>
      </c>
      <c r="Q109" t="str">
        <f>IFERROR(INDEX(body!$D$2:$D$34,MATCH(INDEX(souhrn!$C$2:$C$1899,MATCH(CONCATENATE("9#",$B109),souhrn!$E$2:$E$1899,0),1),body!$A$2:$A$34,0),1),"")</f>
        <v/>
      </c>
      <c r="R109" t="str">
        <f>IFERROR(INDEX(body!$D$2:$D$34,MATCH(INDEX(souhrn!$C$2:$C$1899,MATCH(CONCATENATE("10#",$B109),souhrn!$E$2:$E$1899,0),1),body!$A$2:$A$34,0),1),"")</f>
        <v/>
      </c>
      <c r="S109" t="str">
        <f>IFERROR(INDEX(body!$C$2:$C$34,MATCH(INDEX(souhrn!$C$2:$C$1899,MATCH(CONCATENATE("11#",$B109),souhrn!$E$2:$E$1899,0),1),body!$A$2:$A$34,0),1),"")</f>
        <v/>
      </c>
      <c r="T109" t="str">
        <f>IFERROR(INDEX(body!$C$2:$C$34,MATCH(INDEX(souhrn!$C$2:$C$1899,MATCH(CONCATENATE("12#",$B109),souhrn!$E$2:$E$1899,0),1),body!$A$2:$A$34,0),1),"")</f>
        <v/>
      </c>
      <c r="U109">
        <f>IFERROR(INDEX(body!$C$2:$C$34,MATCH(INDEX(souhrn!$C$2:$C$1899,MATCH(CONCATENATE("13#",$B109),souhrn!$E$2:$E$1899,0),1),body!$A$2:$A$34,0),1),"")</f>
        <v>34</v>
      </c>
      <c r="V109">
        <f>IFERROR(INDEX(body!$C$2:$C$34,MATCH(INDEX(souhrn!$C$2:$C$1899,MATCH(CONCATENATE("14#",$B109),souhrn!$E$2:$E$1899,0),1),body!$A$2:$A$34,0),1),"")</f>
        <v>32</v>
      </c>
      <c r="W109" t="str">
        <f>IFERROR(INDEX(body!$E$2:$E$34,MATCH(INDEX(souhrn!$C$2:$C$1899,MATCH(CONCATENATE("15#",$B109),souhrn!$E$2:$E$1899,0),1),body!$A$2:$A$34,0),1),"")</f>
        <v/>
      </c>
      <c r="X109" t="str">
        <f>IFERROR(INDEX(body!$E$2:$E$34,MATCH(INDEX(souhrn!$C$2:$C$1899,MATCH(CONCATENATE("16#",$B109),souhrn!$E$2:$E$1899,0),1),body!$A$2:$A$34,0),1),"")</f>
        <v/>
      </c>
      <c r="Y109" t="str">
        <f>IFERROR(INDEX(body!$E$2:$E$34,MATCH(INDEX(souhrn!$C$2:$C$1899,MATCH(CONCATENATE("17#",$B109),souhrn!$E$2:$E$1899,0),1),body!$A$2:$A$34,0),1),"")</f>
        <v/>
      </c>
      <c r="Z109" t="str">
        <f>IFERROR(INDEX(body!$E$2:$E$34,MATCH(INDEX(souhrn!$C$2:$C$1899,MATCH(CONCATENATE("18#",$B109),souhrn!$E$2:$E$1899,0),1),body!$A$2:$A$34,0),1),"")</f>
        <v/>
      </c>
      <c r="AA109">
        <f>INDEX(zavody!B:B,MATCH(B109,zavody!A:A,0))</f>
        <v>6</v>
      </c>
      <c r="AB109">
        <f t="shared" si="4"/>
        <v>156</v>
      </c>
      <c r="AC109">
        <f t="shared" si="5"/>
        <v>156</v>
      </c>
      <c r="AD109">
        <v>105</v>
      </c>
      <c r="AE109">
        <f t="shared" si="9"/>
        <v>156</v>
      </c>
      <c r="AF109">
        <v>176</v>
      </c>
    </row>
    <row r="110" spans="1:32" x14ac:dyDescent="0.45">
      <c r="A110">
        <v>6694</v>
      </c>
      <c r="B110" t="s">
        <v>253</v>
      </c>
      <c r="C110" t="str">
        <f>IFERROR(INDEX(body!$B$2:$B$34,MATCH(INDEX(souhrn!$C$2:$C$1899,MATCH(CONCATENATE("1#",$B110),souhrn!$E$2:$E$1899,0),1),body!$A$2:$A$34,0),1),"")</f>
        <v/>
      </c>
      <c r="D110" t="str">
        <f>IFERROR(INDEX(body!$B$2:$B$34,MATCH(INDEX(souhrn!$C$2:$C$1899,MATCH(CONCATENATE("2#",$B110),souhrn!$E$2:$E$1899,0),1),body!$A$2:$A$34,0),1),"")</f>
        <v/>
      </c>
      <c r="E110" t="str">
        <f>IFERROR(INDEX(body!$B$2:$B$34,MATCH(INDEX(souhrn!$C$2:$C$1899,MATCH(CONCATENATE("3#",$B110),souhrn!$E$2:$E$1899,0),1),body!$A$2:$A$34,0),1),"")</f>
        <v/>
      </c>
      <c r="F110" t="str">
        <f>IFERROR(INDEX(body!$B$2:$B$34,MATCH(INDEX(souhrn!$C$2:$C$1899,MATCH(CONCATENATE("4#",$B110),souhrn!$E$2:$E$1899,0),1),body!$A$2:$A$34,0),1),"")</f>
        <v/>
      </c>
      <c r="G110" t="str">
        <f>IFERROR(INDEX(body!$B$2:$B$34,MATCH(INDEX(souhrn!$C$2:$C$1899,MATCH(CONCATENATE("5#",$B110),souhrn!$E$2:$E$1899,0),1),body!$A$2:$A$34,0),1),"")</f>
        <v/>
      </c>
      <c r="H110" t="str">
        <f>IFERROR(INDEX(body!$B$2:$B$34,MATCH(INDEX(souhrn!$C$2:$C$1899,MATCH(CONCATENATE("6#",$B110),souhrn!$E$2:$E$1899,0),1),body!$A$2:$A$34,0),1),"")</f>
        <v/>
      </c>
      <c r="I110" t="str">
        <f>IFERROR(INDEX(body!$B$2:$B$34,MATCH(INDEX(souhrn!$C$2:$C$1899,MATCH(CONCATENATE("7#",$B110),souhrn!$E$2:$E$1899,0),1),body!$A$2:$A$34,0),1),"")</f>
        <v/>
      </c>
      <c r="J110" t="str">
        <f>IFERROR(INDEX(body!$B$2:$B$34,MATCH(INDEX(souhrn!$C$2:$C$1899,MATCH(CONCATENATE("8#",$B110),souhrn!$E$2:$E$1899,0),1),body!$A$2:$A$34,0),1),"")</f>
        <v/>
      </c>
      <c r="K110" t="str">
        <f>IFERROR(INDEX(body!$F$2:$F$34,MATCH(INDEX(souhrn!$C$2:$C$1899,MATCH(CONCATENATE("19#",$B110),souhrn!$E$2:$E$1899,0),1),body!$A$2:$A$34,0),1),"")</f>
        <v/>
      </c>
      <c r="L110" t="str">
        <f>IFERROR(INDEX(body!$F$2:$F$34,MATCH(INDEX(souhrn!$C$2:$C$1899,MATCH(CONCATENATE("20#",$B110),souhrn!$E$2:$E$1899,0),1),body!$A$2:$A$34,0),1),"")</f>
        <v/>
      </c>
      <c r="M110" t="str">
        <f>IFERROR(INDEX(body!$F$2:$F$34,MATCH(INDEX(souhrn!$C$2:$C$1899,MATCH(CONCATENATE("21#",$B110),souhrn!$E$2:$E$1899,0),1),body!$A$2:$A$34,0),1),"")</f>
        <v/>
      </c>
      <c r="N110" t="str">
        <f>IFERROR(INDEX(body!$F$2:$F$34,MATCH(INDEX(souhrn!$C$2:$C$1899,MATCH(CONCATENATE("22#",$B110),souhrn!$E$2:$E$1899,0),1),body!$A$2:$A$34,0),1),"")</f>
        <v/>
      </c>
      <c r="O110" t="str">
        <f>IFERROR(INDEX(body!$F$2:$F$34,MATCH(INDEX(souhrn!$C$2:$C$1899,MATCH(CONCATENATE("23#",$B110),souhrn!$E$2:$E$1899,0),1),body!$A$2:$A$34,0),1),"")</f>
        <v/>
      </c>
      <c r="P110" t="str">
        <f>IFERROR(INDEX(body!$F$2:$F$34,MATCH(INDEX(souhrn!$C$2:$C$1899,MATCH(CONCATENATE("24#",$B110),souhrn!$E$2:$E$1899,0),1),body!$A$2:$A$34,0),1),"")</f>
        <v/>
      </c>
      <c r="Q110">
        <f>IFERROR(INDEX(body!$D$2:$D$34,MATCH(INDEX(souhrn!$C$2:$C$1899,MATCH(CONCATENATE("9#",$B110),souhrn!$E$2:$E$1899,0),1),body!$A$2:$A$34,0),1),"")</f>
        <v>24</v>
      </c>
      <c r="R110">
        <f>IFERROR(INDEX(body!$D$2:$D$34,MATCH(INDEX(souhrn!$C$2:$C$1899,MATCH(CONCATENATE("10#",$B110),souhrn!$E$2:$E$1899,0),1),body!$A$2:$A$34,0),1),"")</f>
        <v>14</v>
      </c>
      <c r="S110">
        <f>IFERROR(INDEX(body!$C$2:$C$34,MATCH(INDEX(souhrn!$C$2:$C$1899,MATCH(CONCATENATE("11#",$B110),souhrn!$E$2:$E$1899,0),1),body!$A$2:$A$34,0),1),"")</f>
        <v>28</v>
      </c>
      <c r="T110">
        <f>IFERROR(INDEX(body!$C$2:$C$34,MATCH(INDEX(souhrn!$C$2:$C$1899,MATCH(CONCATENATE("12#",$B110),souhrn!$E$2:$E$1899,0),1),body!$A$2:$A$34,0),1),"")</f>
        <v>14</v>
      </c>
      <c r="U110" t="str">
        <f>IFERROR(INDEX(body!$C$2:$C$34,MATCH(INDEX(souhrn!$C$2:$C$1899,MATCH(CONCATENATE("13#",$B110),souhrn!$E$2:$E$1899,0),1),body!$A$2:$A$34,0),1),"")</f>
        <v/>
      </c>
      <c r="V110" t="str">
        <f>IFERROR(INDEX(body!$C$2:$C$34,MATCH(INDEX(souhrn!$C$2:$C$1899,MATCH(CONCATENATE("14#",$B110),souhrn!$E$2:$E$1899,0),1),body!$A$2:$A$34,0),1),"")</f>
        <v/>
      </c>
      <c r="W110">
        <f>IFERROR(INDEX(body!$E$2:$E$34,MATCH(INDEX(souhrn!$C$2:$C$1899,MATCH(CONCATENATE("15#",$B110),souhrn!$E$2:$E$1899,0),1),body!$A$2:$A$34,0),1),"")</f>
        <v>16</v>
      </c>
      <c r="X110">
        <f>IFERROR(INDEX(body!$E$2:$E$34,MATCH(INDEX(souhrn!$C$2:$C$1899,MATCH(CONCATENATE("16#",$B110),souhrn!$E$2:$E$1899,0),1),body!$A$2:$A$34,0),1),"")</f>
        <v>22</v>
      </c>
      <c r="Y110">
        <f>IFERROR(INDEX(body!$E$2:$E$34,MATCH(INDEX(souhrn!$C$2:$C$1899,MATCH(CONCATENATE("17#",$B110),souhrn!$E$2:$E$1899,0),1),body!$A$2:$A$34,0),1),"")</f>
        <v>20</v>
      </c>
      <c r="Z110">
        <f>IFERROR(INDEX(body!$E$2:$E$34,MATCH(INDEX(souhrn!$C$2:$C$1899,MATCH(CONCATENATE("18#",$B110),souhrn!$E$2:$E$1899,0),1),body!$A$2:$A$34,0),1),"")</f>
        <v>18</v>
      </c>
      <c r="AA110">
        <f>INDEX(zavody!B:B,MATCH(B110,zavody!A:A,0))</f>
        <v>8</v>
      </c>
      <c r="AB110">
        <f t="shared" si="4"/>
        <v>156</v>
      </c>
      <c r="AC110">
        <f t="shared" si="5"/>
        <v>156</v>
      </c>
      <c r="AD110">
        <v>106</v>
      </c>
      <c r="AE110">
        <f t="shared" si="9"/>
        <v>80</v>
      </c>
      <c r="AF110">
        <v>254</v>
      </c>
    </row>
    <row r="111" spans="1:32" x14ac:dyDescent="0.45">
      <c r="A111">
        <v>6927</v>
      </c>
      <c r="B111" t="s">
        <v>255</v>
      </c>
      <c r="C111" t="str">
        <f>IFERROR(INDEX(body!$B$2:$B$34,MATCH(INDEX(souhrn!$C$2:$C$1899,MATCH(CONCATENATE("1#",$B111),souhrn!$E$2:$E$1899,0),1),body!$A$2:$A$34,0),1),"")</f>
        <v/>
      </c>
      <c r="D111" t="str">
        <f>IFERROR(INDEX(body!$B$2:$B$34,MATCH(INDEX(souhrn!$C$2:$C$1899,MATCH(CONCATENATE("2#",$B111),souhrn!$E$2:$E$1899,0),1),body!$A$2:$A$34,0),1),"")</f>
        <v/>
      </c>
      <c r="E111" t="str">
        <f>IFERROR(INDEX(body!$B$2:$B$34,MATCH(INDEX(souhrn!$C$2:$C$1899,MATCH(CONCATENATE("3#",$B111),souhrn!$E$2:$E$1899,0),1),body!$A$2:$A$34,0),1),"")</f>
        <v/>
      </c>
      <c r="F111" t="str">
        <f>IFERROR(INDEX(body!$B$2:$B$34,MATCH(INDEX(souhrn!$C$2:$C$1899,MATCH(CONCATENATE("4#",$B111),souhrn!$E$2:$E$1899,0),1),body!$A$2:$A$34,0),1),"")</f>
        <v/>
      </c>
      <c r="G111" t="str">
        <f>IFERROR(INDEX(body!$B$2:$B$34,MATCH(INDEX(souhrn!$C$2:$C$1899,MATCH(CONCATENATE("5#",$B111),souhrn!$E$2:$E$1899,0),1),body!$A$2:$A$34,0),1),"")</f>
        <v/>
      </c>
      <c r="H111" t="str">
        <f>IFERROR(INDEX(body!$B$2:$B$34,MATCH(INDEX(souhrn!$C$2:$C$1899,MATCH(CONCATENATE("6#",$B111),souhrn!$E$2:$E$1899,0),1),body!$A$2:$A$34,0),1),"")</f>
        <v/>
      </c>
      <c r="I111" t="str">
        <f>IFERROR(INDEX(body!$B$2:$B$34,MATCH(INDEX(souhrn!$C$2:$C$1899,MATCH(CONCATENATE("7#",$B111),souhrn!$E$2:$E$1899,0),1),body!$A$2:$A$34,0),1),"")</f>
        <v/>
      </c>
      <c r="J111" t="str">
        <f>IFERROR(INDEX(body!$B$2:$B$34,MATCH(INDEX(souhrn!$C$2:$C$1899,MATCH(CONCATENATE("8#",$B111),souhrn!$E$2:$E$1899,0),1),body!$A$2:$A$34,0),1),"")</f>
        <v/>
      </c>
      <c r="K111" t="str">
        <f>IFERROR(INDEX(body!$F$2:$F$34,MATCH(INDEX(souhrn!$C$2:$C$1899,MATCH(CONCATENATE("19#",$B111),souhrn!$E$2:$E$1899,0),1),body!$A$2:$A$34,0),1),"")</f>
        <v/>
      </c>
      <c r="L111" t="str">
        <f>IFERROR(INDEX(body!$F$2:$F$34,MATCH(INDEX(souhrn!$C$2:$C$1899,MATCH(CONCATENATE("20#",$B111),souhrn!$E$2:$E$1899,0),1),body!$A$2:$A$34,0),1),"")</f>
        <v/>
      </c>
      <c r="M111" t="str">
        <f>IFERROR(INDEX(body!$F$2:$F$34,MATCH(INDEX(souhrn!$C$2:$C$1899,MATCH(CONCATENATE("21#",$B111),souhrn!$E$2:$E$1899,0),1),body!$A$2:$A$34,0),1),"")</f>
        <v/>
      </c>
      <c r="N111" t="str">
        <f>IFERROR(INDEX(body!$F$2:$F$34,MATCH(INDEX(souhrn!$C$2:$C$1899,MATCH(CONCATENATE("22#",$B111),souhrn!$E$2:$E$1899,0),1),body!$A$2:$A$34,0),1),"")</f>
        <v/>
      </c>
      <c r="O111" t="str">
        <f>IFERROR(INDEX(body!$F$2:$F$34,MATCH(INDEX(souhrn!$C$2:$C$1899,MATCH(CONCATENATE("23#",$B111),souhrn!$E$2:$E$1899,0),1),body!$A$2:$A$34,0),1),"")</f>
        <v/>
      </c>
      <c r="P111" t="str">
        <f>IFERROR(INDEX(body!$F$2:$F$34,MATCH(INDEX(souhrn!$C$2:$C$1899,MATCH(CONCATENATE("24#",$B111),souhrn!$E$2:$E$1899,0),1),body!$A$2:$A$34,0),1),"")</f>
        <v/>
      </c>
      <c r="Q111">
        <f>IFERROR(INDEX(body!$D$2:$D$34,MATCH(INDEX(souhrn!$C$2:$C$1899,MATCH(CONCATENATE("9#",$B111),souhrn!$E$2:$E$1899,0),1),body!$A$2:$A$34,0),1),"")</f>
        <v>26</v>
      </c>
      <c r="R111">
        <f>IFERROR(INDEX(body!$D$2:$D$34,MATCH(INDEX(souhrn!$C$2:$C$1899,MATCH(CONCATENATE("10#",$B111),souhrn!$E$2:$E$1899,0),1),body!$A$2:$A$34,0),1),"")</f>
        <v>30</v>
      </c>
      <c r="S111">
        <f>IFERROR(INDEX(body!$C$2:$C$34,MATCH(INDEX(souhrn!$C$2:$C$1899,MATCH(CONCATENATE("11#",$B111),souhrn!$E$2:$E$1899,0),1),body!$A$2:$A$34,0),1),"")</f>
        <v>18</v>
      </c>
      <c r="T111">
        <f>IFERROR(INDEX(body!$C$2:$C$34,MATCH(INDEX(souhrn!$C$2:$C$1899,MATCH(CONCATENATE("12#",$B111),souhrn!$E$2:$E$1899,0),1),body!$A$2:$A$34,0),1),"")</f>
        <v>22</v>
      </c>
      <c r="U111" t="str">
        <f>IFERROR(INDEX(body!$C$2:$C$34,MATCH(INDEX(souhrn!$C$2:$C$1899,MATCH(CONCATENATE("13#",$B111),souhrn!$E$2:$E$1899,0),1),body!$A$2:$A$34,0),1),"")</f>
        <v/>
      </c>
      <c r="V111" t="str">
        <f>IFERROR(INDEX(body!$C$2:$C$34,MATCH(INDEX(souhrn!$C$2:$C$1899,MATCH(CONCATENATE("14#",$B111),souhrn!$E$2:$E$1899,0),1),body!$A$2:$A$34,0),1),"")</f>
        <v/>
      </c>
      <c r="W111">
        <f>IFERROR(INDEX(body!$E$2:$E$34,MATCH(INDEX(souhrn!$C$2:$C$1899,MATCH(CONCATENATE("15#",$B111),souhrn!$E$2:$E$1899,0),1),body!$A$2:$A$34,0),1),"")</f>
        <v>12</v>
      </c>
      <c r="X111">
        <f>IFERROR(INDEX(body!$E$2:$E$34,MATCH(INDEX(souhrn!$C$2:$C$1899,MATCH(CONCATENATE("16#",$B111),souhrn!$E$2:$E$1899,0),1),body!$A$2:$A$34,0),1),"")</f>
        <v>18</v>
      </c>
      <c r="Y111">
        <f>IFERROR(INDEX(body!$E$2:$E$34,MATCH(INDEX(souhrn!$C$2:$C$1899,MATCH(CONCATENATE("17#",$B111),souhrn!$E$2:$E$1899,0),1),body!$A$2:$A$34,0),1),"")</f>
        <v>16</v>
      </c>
      <c r="Z111">
        <f>IFERROR(INDEX(body!$E$2:$E$34,MATCH(INDEX(souhrn!$C$2:$C$1899,MATCH(CONCATENATE("18#",$B111),souhrn!$E$2:$E$1899,0),1),body!$A$2:$A$34,0),1),"")</f>
        <v>14</v>
      </c>
      <c r="AA111">
        <f>INDEX(zavody!B:B,MATCH(B111,zavody!A:A,0))</f>
        <v>8</v>
      </c>
      <c r="AB111">
        <f t="shared" si="4"/>
        <v>156</v>
      </c>
      <c r="AC111">
        <f t="shared" si="5"/>
        <v>156</v>
      </c>
      <c r="AD111">
        <v>107</v>
      </c>
    </row>
    <row r="112" spans="1:32" x14ac:dyDescent="0.45">
      <c r="A112">
        <v>6978</v>
      </c>
      <c r="B112" t="s">
        <v>236</v>
      </c>
      <c r="C112" t="str">
        <f>IFERROR(INDEX(body!$B$2:$B$34,MATCH(INDEX(souhrn!$C$2:$C$1899,MATCH(CONCATENATE("1#",$B112),souhrn!$E$2:$E$1899,0),1),body!$A$2:$A$34,0),1),"")</f>
        <v/>
      </c>
      <c r="D112" t="str">
        <f>IFERROR(INDEX(body!$B$2:$B$34,MATCH(INDEX(souhrn!$C$2:$C$1899,MATCH(CONCATENATE("2#",$B112),souhrn!$E$2:$E$1899,0),1),body!$A$2:$A$34,0),1),"")</f>
        <v/>
      </c>
      <c r="E112" t="str">
        <f>IFERROR(INDEX(body!$B$2:$B$34,MATCH(INDEX(souhrn!$C$2:$C$1899,MATCH(CONCATENATE("3#",$B112),souhrn!$E$2:$E$1899,0),1),body!$A$2:$A$34,0),1),"")</f>
        <v/>
      </c>
      <c r="F112" t="str">
        <f>IFERROR(INDEX(body!$B$2:$B$34,MATCH(INDEX(souhrn!$C$2:$C$1899,MATCH(CONCATENATE("4#",$B112),souhrn!$E$2:$E$1899,0),1),body!$A$2:$A$34,0),1),"")</f>
        <v/>
      </c>
      <c r="G112" t="str">
        <f>IFERROR(INDEX(body!$B$2:$B$34,MATCH(INDEX(souhrn!$C$2:$C$1899,MATCH(CONCATENATE("5#",$B112),souhrn!$E$2:$E$1899,0),1),body!$A$2:$A$34,0),1),"")</f>
        <v/>
      </c>
      <c r="H112" t="str">
        <f>IFERROR(INDEX(body!$B$2:$B$34,MATCH(INDEX(souhrn!$C$2:$C$1899,MATCH(CONCATENATE("6#",$B112),souhrn!$E$2:$E$1899,0),1),body!$A$2:$A$34,0),1),"")</f>
        <v/>
      </c>
      <c r="I112" t="str">
        <f>IFERROR(INDEX(body!$B$2:$B$34,MATCH(INDEX(souhrn!$C$2:$C$1899,MATCH(CONCATENATE("7#",$B112),souhrn!$E$2:$E$1899,0),1),body!$A$2:$A$34,0),1),"")</f>
        <v/>
      </c>
      <c r="J112" t="str">
        <f>IFERROR(INDEX(body!$B$2:$B$34,MATCH(INDEX(souhrn!$C$2:$C$1899,MATCH(CONCATENATE("8#",$B112),souhrn!$E$2:$E$1899,0),1),body!$A$2:$A$34,0),1),"")</f>
        <v/>
      </c>
      <c r="K112">
        <f>IFERROR(INDEX(body!$F$2:$F$34,MATCH(INDEX(souhrn!$C$2:$C$1899,MATCH(CONCATENATE("19#",$B112),souhrn!$E$2:$E$1899,0),1),body!$A$2:$A$34,0),1),"")</f>
        <v>16</v>
      </c>
      <c r="L112">
        <f>IFERROR(INDEX(body!$F$2:$F$34,MATCH(INDEX(souhrn!$C$2:$C$1899,MATCH(CONCATENATE("20#",$B112),souhrn!$E$2:$E$1899,0),1),body!$A$2:$A$34,0),1),"")</f>
        <v>10</v>
      </c>
      <c r="M112">
        <f>IFERROR(INDEX(body!$F$2:$F$34,MATCH(INDEX(souhrn!$C$2:$C$1899,MATCH(CONCATENATE("21#",$B112),souhrn!$E$2:$E$1899,0),1),body!$A$2:$A$34,0),1),"")</f>
        <v>22</v>
      </c>
      <c r="N112">
        <f>IFERROR(INDEX(body!$F$2:$F$34,MATCH(INDEX(souhrn!$C$2:$C$1899,MATCH(CONCATENATE("22#",$B112),souhrn!$E$2:$E$1899,0),1),body!$A$2:$A$34,0),1),"")</f>
        <v>26</v>
      </c>
      <c r="O112">
        <f>IFERROR(INDEX(body!$F$2:$F$34,MATCH(INDEX(souhrn!$C$2:$C$1899,MATCH(CONCATENATE("23#",$B112),souhrn!$E$2:$E$1899,0),1),body!$A$2:$A$34,0),1),"")</f>
        <v>26</v>
      </c>
      <c r="P112">
        <f>IFERROR(INDEX(body!$F$2:$F$34,MATCH(INDEX(souhrn!$C$2:$C$1899,MATCH(CONCATENATE("24#",$B112),souhrn!$E$2:$E$1899,0),1),body!$A$2:$A$34,0),1),"")</f>
        <v>26</v>
      </c>
      <c r="Q112" t="str">
        <f>IFERROR(INDEX(body!$D$2:$D$34,MATCH(INDEX(souhrn!$C$2:$C$1899,MATCH(CONCATENATE("9#",$B112),souhrn!$E$2:$E$1899,0),1),body!$A$2:$A$34,0),1),"")</f>
        <v/>
      </c>
      <c r="R112" t="str">
        <f>IFERROR(INDEX(body!$D$2:$D$34,MATCH(INDEX(souhrn!$C$2:$C$1899,MATCH(CONCATENATE("10#",$B112),souhrn!$E$2:$E$1899,0),1),body!$A$2:$A$34,0),1),"")</f>
        <v/>
      </c>
      <c r="S112" t="str">
        <f>IFERROR(INDEX(body!$C$2:$C$34,MATCH(INDEX(souhrn!$C$2:$C$1899,MATCH(CONCATENATE("11#",$B112),souhrn!$E$2:$E$1899,0),1),body!$A$2:$A$34,0),1),"")</f>
        <v/>
      </c>
      <c r="T112" t="str">
        <f>IFERROR(INDEX(body!$C$2:$C$34,MATCH(INDEX(souhrn!$C$2:$C$1899,MATCH(CONCATENATE("12#",$B112),souhrn!$E$2:$E$1899,0),1),body!$A$2:$A$34,0),1),"")</f>
        <v/>
      </c>
      <c r="U112">
        <f>IFERROR(INDEX(body!$C$2:$C$34,MATCH(INDEX(souhrn!$C$2:$C$1899,MATCH(CONCATENATE("13#",$B112),souhrn!$E$2:$E$1899,0),1),body!$A$2:$A$34,0),1),"")</f>
        <v>14</v>
      </c>
      <c r="V112">
        <f>IFERROR(INDEX(body!$C$2:$C$34,MATCH(INDEX(souhrn!$C$2:$C$1899,MATCH(CONCATENATE("14#",$B112),souhrn!$E$2:$E$1899,0),1),body!$A$2:$A$34,0),1),"")</f>
        <v>16</v>
      </c>
      <c r="W112" t="str">
        <f>IFERROR(INDEX(body!$E$2:$E$34,MATCH(INDEX(souhrn!$C$2:$C$1899,MATCH(CONCATENATE("15#",$B112),souhrn!$E$2:$E$1899,0),1),body!$A$2:$A$34,0),1),"")</f>
        <v/>
      </c>
      <c r="X112" t="str">
        <f>IFERROR(INDEX(body!$E$2:$E$34,MATCH(INDEX(souhrn!$C$2:$C$1899,MATCH(CONCATENATE("16#",$B112),souhrn!$E$2:$E$1899,0),1),body!$A$2:$A$34,0),1),"")</f>
        <v/>
      </c>
      <c r="Y112" t="str">
        <f>IFERROR(INDEX(body!$E$2:$E$34,MATCH(INDEX(souhrn!$C$2:$C$1899,MATCH(CONCATENATE("17#",$B112),souhrn!$E$2:$E$1899,0),1),body!$A$2:$A$34,0),1),"")</f>
        <v/>
      </c>
      <c r="Z112" t="str">
        <f>IFERROR(INDEX(body!$E$2:$E$34,MATCH(INDEX(souhrn!$C$2:$C$1899,MATCH(CONCATENATE("18#",$B112),souhrn!$E$2:$E$1899,0),1),body!$A$2:$A$34,0),1),"")</f>
        <v/>
      </c>
      <c r="AA112">
        <f>INDEX(zavody!B:B,MATCH(B112,zavody!A:A,0))</f>
        <v>8</v>
      </c>
      <c r="AB112">
        <f t="shared" si="4"/>
        <v>156</v>
      </c>
      <c r="AC112">
        <f t="shared" si="5"/>
        <v>156</v>
      </c>
      <c r="AD112">
        <v>108</v>
      </c>
    </row>
    <row r="113" spans="1:32" x14ac:dyDescent="0.45">
      <c r="A113">
        <v>3466</v>
      </c>
      <c r="B113" t="s">
        <v>168</v>
      </c>
      <c r="C113" t="str">
        <f>IFERROR(INDEX(body!$B$2:$B$34,MATCH(INDEX(souhrn!$C$2:$C$1899,MATCH(CONCATENATE("1#",$B113),souhrn!$E$2:$E$1899,0),1),body!$A$2:$A$34,0),1),"")</f>
        <v/>
      </c>
      <c r="D113" t="str">
        <f>IFERROR(INDEX(body!$B$2:$B$34,MATCH(INDEX(souhrn!$C$2:$C$1899,MATCH(CONCATENATE("2#",$B113),souhrn!$E$2:$E$1899,0),1),body!$A$2:$A$34,0),1),"")</f>
        <v/>
      </c>
      <c r="E113" t="str">
        <f>IFERROR(INDEX(body!$B$2:$B$34,MATCH(INDEX(souhrn!$C$2:$C$1899,MATCH(CONCATENATE("3#",$B113),souhrn!$E$2:$E$1899,0),1),body!$A$2:$A$34,0),1),"")</f>
        <v/>
      </c>
      <c r="F113" t="str">
        <f>IFERROR(INDEX(body!$B$2:$B$34,MATCH(INDEX(souhrn!$C$2:$C$1899,MATCH(CONCATENATE("4#",$B113),souhrn!$E$2:$E$1899,0),1),body!$A$2:$A$34,0),1),"")</f>
        <v/>
      </c>
      <c r="G113" t="str">
        <f>IFERROR(INDEX(body!$B$2:$B$34,MATCH(INDEX(souhrn!$C$2:$C$1899,MATCH(CONCATENATE("5#",$B113),souhrn!$E$2:$E$1899,0),1),body!$A$2:$A$34,0),1),"")</f>
        <v/>
      </c>
      <c r="H113" t="str">
        <f>IFERROR(INDEX(body!$B$2:$B$34,MATCH(INDEX(souhrn!$C$2:$C$1899,MATCH(CONCATENATE("6#",$B113),souhrn!$E$2:$E$1899,0),1),body!$A$2:$A$34,0),1),"")</f>
        <v/>
      </c>
      <c r="I113" t="str">
        <f>IFERROR(INDEX(body!$B$2:$B$34,MATCH(INDEX(souhrn!$C$2:$C$1899,MATCH(CONCATENATE("7#",$B113),souhrn!$E$2:$E$1899,0),1),body!$A$2:$A$34,0),1),"")</f>
        <v/>
      </c>
      <c r="J113" t="str">
        <f>IFERROR(INDEX(body!$B$2:$B$34,MATCH(INDEX(souhrn!$C$2:$C$1899,MATCH(CONCATENATE("8#",$B113),souhrn!$E$2:$E$1899,0),1),body!$A$2:$A$34,0),1),"")</f>
        <v/>
      </c>
      <c r="K113" t="str">
        <f>IFERROR(INDEX(body!$F$2:$F$34,MATCH(INDEX(souhrn!$C$2:$C$1899,MATCH(CONCATENATE("19#",$B113),souhrn!$E$2:$E$1899,0),1),body!$A$2:$A$34,0),1),"")</f>
        <v/>
      </c>
      <c r="L113" t="str">
        <f>IFERROR(INDEX(body!$F$2:$F$34,MATCH(INDEX(souhrn!$C$2:$C$1899,MATCH(CONCATENATE("20#",$B113),souhrn!$E$2:$E$1899,0),1),body!$A$2:$A$34,0),1),"")</f>
        <v/>
      </c>
      <c r="M113" t="str">
        <f>IFERROR(INDEX(body!$F$2:$F$34,MATCH(INDEX(souhrn!$C$2:$C$1899,MATCH(CONCATENATE("21#",$B113),souhrn!$E$2:$E$1899,0),1),body!$A$2:$A$34,0),1),"")</f>
        <v/>
      </c>
      <c r="N113" t="str">
        <f>IFERROR(INDEX(body!$F$2:$F$34,MATCH(INDEX(souhrn!$C$2:$C$1899,MATCH(CONCATENATE("22#",$B113),souhrn!$E$2:$E$1899,0),1),body!$A$2:$A$34,0),1),"")</f>
        <v/>
      </c>
      <c r="O113" t="str">
        <f>IFERROR(INDEX(body!$F$2:$F$34,MATCH(INDEX(souhrn!$C$2:$C$1899,MATCH(CONCATENATE("23#",$B113),souhrn!$E$2:$E$1899,0),1),body!$A$2:$A$34,0),1),"")</f>
        <v/>
      </c>
      <c r="P113" t="str">
        <f>IFERROR(INDEX(body!$F$2:$F$34,MATCH(INDEX(souhrn!$C$2:$C$1899,MATCH(CONCATENATE("24#",$B113),souhrn!$E$2:$E$1899,0),1),body!$A$2:$A$34,0),1),"")</f>
        <v/>
      </c>
      <c r="Q113" t="str">
        <f>IFERROR(INDEX(body!$D$2:$D$34,MATCH(INDEX(souhrn!$C$2:$C$1899,MATCH(CONCATENATE("9#",$B113),souhrn!$E$2:$E$1899,0),1),body!$A$2:$A$34,0),1),"")</f>
        <v/>
      </c>
      <c r="R113" t="str">
        <f>IFERROR(INDEX(body!$D$2:$D$34,MATCH(INDEX(souhrn!$C$2:$C$1899,MATCH(CONCATENATE("10#",$B113),souhrn!$E$2:$E$1899,0),1),body!$A$2:$A$34,0),1),"")</f>
        <v/>
      </c>
      <c r="S113" t="str">
        <f>IFERROR(INDEX(body!$C$2:$C$34,MATCH(INDEX(souhrn!$C$2:$C$1899,MATCH(CONCATENATE("11#",$B113),souhrn!$E$2:$E$1899,0),1),body!$A$2:$A$34,0),1),"")</f>
        <v/>
      </c>
      <c r="T113" t="str">
        <f>IFERROR(INDEX(body!$C$2:$C$34,MATCH(INDEX(souhrn!$C$2:$C$1899,MATCH(CONCATENATE("12#",$B113),souhrn!$E$2:$E$1899,0),1),body!$A$2:$A$34,0),1),"")</f>
        <v/>
      </c>
      <c r="U113">
        <f>IFERROR(INDEX(body!$C$2:$C$34,MATCH(INDEX(souhrn!$C$2:$C$1899,MATCH(CONCATENATE("13#",$B113),souhrn!$E$2:$E$1899,0),1),body!$A$2:$A$34,0),1),"")</f>
        <v>36</v>
      </c>
      <c r="V113">
        <f>IFERROR(INDEX(body!$C$2:$C$34,MATCH(INDEX(souhrn!$C$2:$C$1899,MATCH(CONCATENATE("14#",$B113),souhrn!$E$2:$E$1899,0),1),body!$A$2:$A$34,0),1),"")</f>
        <v>36</v>
      </c>
      <c r="W113">
        <f>IFERROR(INDEX(body!$E$2:$E$34,MATCH(INDEX(souhrn!$C$2:$C$1899,MATCH(CONCATENATE("15#",$B113),souhrn!$E$2:$E$1899,0),1),body!$A$2:$A$34,0),1),"")</f>
        <v>20</v>
      </c>
      <c r="X113">
        <f>IFERROR(INDEX(body!$E$2:$E$34,MATCH(INDEX(souhrn!$C$2:$C$1899,MATCH(CONCATENATE("16#",$B113),souhrn!$E$2:$E$1899,0),1),body!$A$2:$A$34,0),1),"")</f>
        <v>22</v>
      </c>
      <c r="Y113">
        <f>IFERROR(INDEX(body!$E$2:$E$34,MATCH(INDEX(souhrn!$C$2:$C$1899,MATCH(CONCATENATE("17#",$B113),souhrn!$E$2:$E$1899,0),1),body!$A$2:$A$34,0),1),"")</f>
        <v>18</v>
      </c>
      <c r="Z113">
        <f>IFERROR(INDEX(body!$E$2:$E$34,MATCH(INDEX(souhrn!$C$2:$C$1899,MATCH(CONCATENATE("18#",$B113),souhrn!$E$2:$E$1899,0),1),body!$A$2:$A$34,0),1),"")</f>
        <v>22</v>
      </c>
      <c r="AA113">
        <f>INDEX(zavody!B:B,MATCH(B113,zavody!A:A,0))</f>
        <v>6</v>
      </c>
      <c r="AB113">
        <f t="shared" si="4"/>
        <v>154</v>
      </c>
      <c r="AC113">
        <f t="shared" si="5"/>
        <v>154</v>
      </c>
      <c r="AD113">
        <v>109</v>
      </c>
      <c r="AE113">
        <f t="shared" ref="AE113:AE119" si="10">SUM(IFERROR(LARGE(C113:V113,1),0),IFERROR(LARGE(C113:V113,2),0),IFERROR(LARGE(C113:V113,3),0),IFERROR(LARGE(C113:V113,4),0),IFERROR(LARGE(C113:V113,5),0),IFERROR(LARGE(C113:V113,6),0),IFERROR(LARGE(C113:V113,7),0),IFERROR(LARGE(C113:V113,8),0),IFERROR(LARGE(C113:V113,9),0),IFERROR(LARGE(C113:V113,10),0),IFERROR(LARGE(C113:V113,11),0),IFERROR(LARGE(C113:V113,12),0),)</f>
        <v>72</v>
      </c>
      <c r="AF113">
        <v>130</v>
      </c>
    </row>
    <row r="114" spans="1:32" x14ac:dyDescent="0.45">
      <c r="A114">
        <v>5870</v>
      </c>
      <c r="B114" t="s">
        <v>164</v>
      </c>
      <c r="C114" t="str">
        <f>IFERROR(INDEX(body!$B$2:$B$34,MATCH(INDEX(souhrn!$C$2:$C$1899,MATCH(CONCATENATE("1#",$B114),souhrn!$E$2:$E$1899,0),1),body!$A$2:$A$34,0),1),"")</f>
        <v/>
      </c>
      <c r="D114" t="str">
        <f>IFERROR(INDEX(body!$B$2:$B$34,MATCH(INDEX(souhrn!$C$2:$C$1899,MATCH(CONCATENATE("2#",$B114),souhrn!$E$2:$E$1899,0),1),body!$A$2:$A$34,0),1),"")</f>
        <v/>
      </c>
      <c r="E114" t="str">
        <f>IFERROR(INDEX(body!$B$2:$B$34,MATCH(INDEX(souhrn!$C$2:$C$1899,MATCH(CONCATENATE("3#",$B114),souhrn!$E$2:$E$1899,0),1),body!$A$2:$A$34,0),1),"")</f>
        <v/>
      </c>
      <c r="F114" t="str">
        <f>IFERROR(INDEX(body!$B$2:$B$34,MATCH(INDEX(souhrn!$C$2:$C$1899,MATCH(CONCATENATE("4#",$B114),souhrn!$E$2:$E$1899,0),1),body!$A$2:$A$34,0),1),"")</f>
        <v/>
      </c>
      <c r="G114" t="str">
        <f>IFERROR(INDEX(body!$B$2:$B$34,MATCH(INDEX(souhrn!$C$2:$C$1899,MATCH(CONCATENATE("5#",$B114),souhrn!$E$2:$E$1899,0),1),body!$A$2:$A$34,0),1),"")</f>
        <v/>
      </c>
      <c r="H114" t="str">
        <f>IFERROR(INDEX(body!$B$2:$B$34,MATCH(INDEX(souhrn!$C$2:$C$1899,MATCH(CONCATENATE("6#",$B114),souhrn!$E$2:$E$1899,0),1),body!$A$2:$A$34,0),1),"")</f>
        <v/>
      </c>
      <c r="I114" t="str">
        <f>IFERROR(INDEX(body!$B$2:$B$34,MATCH(INDEX(souhrn!$C$2:$C$1899,MATCH(CONCATENATE("7#",$B114),souhrn!$E$2:$E$1899,0),1),body!$A$2:$A$34,0),1),"")</f>
        <v/>
      </c>
      <c r="J114" t="str">
        <f>IFERROR(INDEX(body!$B$2:$B$34,MATCH(INDEX(souhrn!$C$2:$C$1899,MATCH(CONCATENATE("8#",$B114),souhrn!$E$2:$E$1899,0),1),body!$A$2:$A$34,0),1),"")</f>
        <v/>
      </c>
      <c r="K114" t="str">
        <f>IFERROR(INDEX(body!$F$2:$F$34,MATCH(INDEX(souhrn!$C$2:$C$1899,MATCH(CONCATENATE("19#",$B114),souhrn!$E$2:$E$1899,0),1),body!$A$2:$A$34,0),1),"")</f>
        <v/>
      </c>
      <c r="L114" t="str">
        <f>IFERROR(INDEX(body!$F$2:$F$34,MATCH(INDEX(souhrn!$C$2:$C$1899,MATCH(CONCATENATE("20#",$B114),souhrn!$E$2:$E$1899,0),1),body!$A$2:$A$34,0),1),"")</f>
        <v/>
      </c>
      <c r="M114" t="str">
        <f>IFERROR(INDEX(body!$F$2:$F$34,MATCH(INDEX(souhrn!$C$2:$C$1899,MATCH(CONCATENATE("21#",$B114),souhrn!$E$2:$E$1899,0),1),body!$A$2:$A$34,0),1),"")</f>
        <v/>
      </c>
      <c r="N114" t="str">
        <f>IFERROR(INDEX(body!$F$2:$F$34,MATCH(INDEX(souhrn!$C$2:$C$1899,MATCH(CONCATENATE("22#",$B114),souhrn!$E$2:$E$1899,0),1),body!$A$2:$A$34,0),1),"")</f>
        <v/>
      </c>
      <c r="O114" t="str">
        <f>IFERROR(INDEX(body!$F$2:$F$34,MATCH(INDEX(souhrn!$C$2:$C$1899,MATCH(CONCATENATE("23#",$B114),souhrn!$E$2:$E$1899,0),1),body!$A$2:$A$34,0),1),"")</f>
        <v/>
      </c>
      <c r="P114" t="str">
        <f>IFERROR(INDEX(body!$F$2:$F$34,MATCH(INDEX(souhrn!$C$2:$C$1899,MATCH(CONCATENATE("24#",$B114),souhrn!$E$2:$E$1899,0),1),body!$A$2:$A$34,0),1),"")</f>
        <v/>
      </c>
      <c r="Q114">
        <f>IFERROR(INDEX(body!$D$2:$D$34,MATCH(INDEX(souhrn!$C$2:$C$1899,MATCH(CONCATENATE("9#",$B114),souhrn!$E$2:$E$1899,0),1),body!$A$2:$A$34,0),1),"")</f>
        <v>18</v>
      </c>
      <c r="R114">
        <f>IFERROR(INDEX(body!$D$2:$D$34,MATCH(INDEX(souhrn!$C$2:$C$1899,MATCH(CONCATENATE("10#",$B114),souhrn!$E$2:$E$1899,0),1),body!$A$2:$A$34,0),1),"")</f>
        <v>28</v>
      </c>
      <c r="S114">
        <f>IFERROR(INDEX(body!$C$2:$C$34,MATCH(INDEX(souhrn!$C$2:$C$1899,MATCH(CONCATENATE("11#",$B114),souhrn!$E$2:$E$1899,0),1),body!$A$2:$A$34,0),1),"")</f>
        <v>14</v>
      </c>
      <c r="T114">
        <f>IFERROR(INDEX(body!$C$2:$C$34,MATCH(INDEX(souhrn!$C$2:$C$1899,MATCH(CONCATENATE("12#",$B114),souhrn!$E$2:$E$1899,0),1),body!$A$2:$A$34,0),1),"")</f>
        <v>10</v>
      </c>
      <c r="U114" t="str">
        <f>IFERROR(INDEX(body!$C$2:$C$34,MATCH(INDEX(souhrn!$C$2:$C$1899,MATCH(CONCATENATE("13#",$B114),souhrn!$E$2:$E$1899,0),1),body!$A$2:$A$34,0),1),"")</f>
        <v/>
      </c>
      <c r="V114" t="str">
        <f>IFERROR(INDEX(body!$C$2:$C$34,MATCH(INDEX(souhrn!$C$2:$C$1899,MATCH(CONCATENATE("14#",$B114),souhrn!$E$2:$E$1899,0),1),body!$A$2:$A$34,0),1),"")</f>
        <v/>
      </c>
      <c r="W114">
        <f>IFERROR(INDEX(body!$E$2:$E$34,MATCH(INDEX(souhrn!$C$2:$C$1899,MATCH(CONCATENATE("15#",$B114),souhrn!$E$2:$E$1899,0),1),body!$A$2:$A$34,0),1),"")</f>
        <v>22</v>
      </c>
      <c r="X114">
        <f>IFERROR(INDEX(body!$E$2:$E$34,MATCH(INDEX(souhrn!$C$2:$C$1899,MATCH(CONCATENATE("16#",$B114),souhrn!$E$2:$E$1899,0),1),body!$A$2:$A$34,0),1),"")</f>
        <v>22</v>
      </c>
      <c r="Y114">
        <f>IFERROR(INDEX(body!$E$2:$E$34,MATCH(INDEX(souhrn!$C$2:$C$1899,MATCH(CONCATENATE("17#",$B114),souhrn!$E$2:$E$1899,0),1),body!$A$2:$A$34,0),1),"")</f>
        <v>18</v>
      </c>
      <c r="Z114">
        <f>IFERROR(INDEX(body!$E$2:$E$34,MATCH(INDEX(souhrn!$C$2:$C$1899,MATCH(CONCATENATE("18#",$B114),souhrn!$E$2:$E$1899,0),1),body!$A$2:$A$34,0),1),"")</f>
        <v>22</v>
      </c>
      <c r="AA114">
        <f>INDEX(zavody!B:B,MATCH(B114,zavody!A:A,0))</f>
        <v>8</v>
      </c>
      <c r="AB114">
        <f t="shared" si="4"/>
        <v>154</v>
      </c>
      <c r="AC114">
        <f t="shared" si="5"/>
        <v>154</v>
      </c>
      <c r="AD114">
        <v>110</v>
      </c>
      <c r="AE114">
        <f t="shared" si="10"/>
        <v>70</v>
      </c>
      <c r="AF114">
        <v>170</v>
      </c>
    </row>
    <row r="115" spans="1:32" x14ac:dyDescent="0.45">
      <c r="A115">
        <v>5439</v>
      </c>
      <c r="B115" t="s">
        <v>189</v>
      </c>
      <c r="C115" t="str">
        <f>IFERROR(INDEX(body!$B$2:$B$34,MATCH(INDEX(souhrn!$C$2:$C$1899,MATCH(CONCATENATE("1#",$B115),souhrn!$E$2:$E$1899,0),1),body!$A$2:$A$34,0),1),"")</f>
        <v/>
      </c>
      <c r="D115" t="str">
        <f>IFERROR(INDEX(body!$B$2:$B$34,MATCH(INDEX(souhrn!$C$2:$C$1899,MATCH(CONCATENATE("2#",$B115),souhrn!$E$2:$E$1899,0),1),body!$A$2:$A$34,0),1),"")</f>
        <v/>
      </c>
      <c r="E115" t="str">
        <f>IFERROR(INDEX(body!$B$2:$B$34,MATCH(INDEX(souhrn!$C$2:$C$1899,MATCH(CONCATENATE("3#",$B115),souhrn!$E$2:$E$1899,0),1),body!$A$2:$A$34,0),1),"")</f>
        <v/>
      </c>
      <c r="F115" t="str">
        <f>IFERROR(INDEX(body!$B$2:$B$34,MATCH(INDEX(souhrn!$C$2:$C$1899,MATCH(CONCATENATE("4#",$B115),souhrn!$E$2:$E$1899,0),1),body!$A$2:$A$34,0),1),"")</f>
        <v/>
      </c>
      <c r="G115" t="str">
        <f>IFERROR(INDEX(body!$B$2:$B$34,MATCH(INDEX(souhrn!$C$2:$C$1899,MATCH(CONCATENATE("5#",$B115),souhrn!$E$2:$E$1899,0),1),body!$A$2:$A$34,0),1),"")</f>
        <v/>
      </c>
      <c r="H115" t="str">
        <f>IFERROR(INDEX(body!$B$2:$B$34,MATCH(INDEX(souhrn!$C$2:$C$1899,MATCH(CONCATENATE("6#",$B115),souhrn!$E$2:$E$1899,0),1),body!$A$2:$A$34,0),1),"")</f>
        <v/>
      </c>
      <c r="I115" t="str">
        <f>IFERROR(INDEX(body!$B$2:$B$34,MATCH(INDEX(souhrn!$C$2:$C$1899,MATCH(CONCATENATE("7#",$B115),souhrn!$E$2:$E$1899,0),1),body!$A$2:$A$34,0),1),"")</f>
        <v/>
      </c>
      <c r="J115" t="str">
        <f>IFERROR(INDEX(body!$B$2:$B$34,MATCH(INDEX(souhrn!$C$2:$C$1899,MATCH(CONCATENATE("8#",$B115),souhrn!$E$2:$E$1899,0),1),body!$A$2:$A$34,0),1),"")</f>
        <v/>
      </c>
      <c r="K115">
        <f>IFERROR(INDEX(body!$F$2:$F$34,MATCH(INDEX(souhrn!$C$2:$C$1899,MATCH(CONCATENATE("19#",$B115),souhrn!$E$2:$E$1899,0),1),body!$A$2:$A$34,0),1),"")</f>
        <v>30</v>
      </c>
      <c r="L115">
        <f>IFERROR(INDEX(body!$F$2:$F$34,MATCH(INDEX(souhrn!$C$2:$C$1899,MATCH(CONCATENATE("20#",$B115),souhrn!$E$2:$E$1899,0),1),body!$A$2:$A$34,0),1),"")</f>
        <v>16</v>
      </c>
      <c r="M115">
        <f>IFERROR(INDEX(body!$F$2:$F$34,MATCH(INDEX(souhrn!$C$2:$C$1899,MATCH(CONCATENATE("21#",$B115),souhrn!$E$2:$E$1899,0),1),body!$A$2:$A$34,0),1),"")</f>
        <v>26</v>
      </c>
      <c r="N115">
        <f>IFERROR(INDEX(body!$F$2:$F$34,MATCH(INDEX(souhrn!$C$2:$C$1899,MATCH(CONCATENATE("22#",$B115),souhrn!$E$2:$E$1899,0),1),body!$A$2:$A$34,0),1),"")</f>
        <v>22</v>
      </c>
      <c r="O115">
        <f>IFERROR(INDEX(body!$F$2:$F$34,MATCH(INDEX(souhrn!$C$2:$C$1899,MATCH(CONCATENATE("23#",$B115),souhrn!$E$2:$E$1899,0),1),body!$A$2:$A$34,0),1),"")</f>
        <v>21</v>
      </c>
      <c r="P115">
        <f>IFERROR(INDEX(body!$F$2:$F$34,MATCH(INDEX(souhrn!$C$2:$C$1899,MATCH(CONCATENATE("24#",$B115),souhrn!$E$2:$E$1899,0),1),body!$A$2:$A$34,0),1),"")</f>
        <v>14</v>
      </c>
      <c r="Q115" t="str">
        <f>IFERROR(INDEX(body!$D$2:$D$34,MATCH(INDEX(souhrn!$C$2:$C$1899,MATCH(CONCATENATE("9#",$B115),souhrn!$E$2:$E$1899,0),1),body!$A$2:$A$34,0),1),"")</f>
        <v/>
      </c>
      <c r="R115" t="str">
        <f>IFERROR(INDEX(body!$D$2:$D$34,MATCH(INDEX(souhrn!$C$2:$C$1899,MATCH(CONCATENATE("10#",$B115),souhrn!$E$2:$E$1899,0),1),body!$A$2:$A$34,0),1),"")</f>
        <v/>
      </c>
      <c r="S115">
        <f>IFERROR(INDEX(body!$C$2:$C$34,MATCH(INDEX(souhrn!$C$2:$C$1899,MATCH(CONCATENATE("11#",$B115),souhrn!$E$2:$E$1899,0),1),body!$A$2:$A$34,0),1),"")</f>
        <v>16</v>
      </c>
      <c r="T115">
        <f>IFERROR(INDEX(body!$C$2:$C$34,MATCH(INDEX(souhrn!$C$2:$C$1899,MATCH(CONCATENATE("12#",$B115),souhrn!$E$2:$E$1899,0),1),body!$A$2:$A$34,0),1),"")</f>
        <v>8</v>
      </c>
      <c r="U115" t="str">
        <f>IFERROR(INDEX(body!$C$2:$C$34,MATCH(INDEX(souhrn!$C$2:$C$1899,MATCH(CONCATENATE("13#",$B115),souhrn!$E$2:$E$1899,0),1),body!$A$2:$A$34,0),1),"")</f>
        <v/>
      </c>
      <c r="V115" t="str">
        <f>IFERROR(INDEX(body!$C$2:$C$34,MATCH(INDEX(souhrn!$C$2:$C$1899,MATCH(CONCATENATE("14#",$B115),souhrn!$E$2:$E$1899,0),1),body!$A$2:$A$34,0),1),"")</f>
        <v/>
      </c>
      <c r="W115" t="str">
        <f>IFERROR(INDEX(body!$E$2:$E$34,MATCH(INDEX(souhrn!$C$2:$C$1899,MATCH(CONCATENATE("15#",$B115),souhrn!$E$2:$E$1899,0),1),body!$A$2:$A$34,0),1),"")</f>
        <v/>
      </c>
      <c r="X115" t="str">
        <f>IFERROR(INDEX(body!$E$2:$E$34,MATCH(INDEX(souhrn!$C$2:$C$1899,MATCH(CONCATENATE("16#",$B115),souhrn!$E$2:$E$1899,0),1),body!$A$2:$A$34,0),1),"")</f>
        <v/>
      </c>
      <c r="Y115" t="str">
        <f>IFERROR(INDEX(body!$E$2:$E$34,MATCH(INDEX(souhrn!$C$2:$C$1899,MATCH(CONCATENATE("17#",$B115),souhrn!$E$2:$E$1899,0),1),body!$A$2:$A$34,0),1),"")</f>
        <v/>
      </c>
      <c r="Z115" t="str">
        <f>IFERROR(INDEX(body!$E$2:$E$34,MATCH(INDEX(souhrn!$C$2:$C$1899,MATCH(CONCATENATE("18#",$B115),souhrn!$E$2:$E$1899,0),1),body!$A$2:$A$34,0),1),"")</f>
        <v/>
      </c>
      <c r="AA115">
        <f>INDEX(zavody!B:B,MATCH(B115,zavody!A:A,0))</f>
        <v>8</v>
      </c>
      <c r="AB115">
        <f t="shared" si="4"/>
        <v>153</v>
      </c>
      <c r="AC115">
        <f t="shared" si="5"/>
        <v>153</v>
      </c>
      <c r="AD115">
        <v>111</v>
      </c>
      <c r="AE115">
        <f t="shared" si="10"/>
        <v>153</v>
      </c>
      <c r="AF115">
        <v>153</v>
      </c>
    </row>
    <row r="116" spans="1:32" x14ac:dyDescent="0.45">
      <c r="A116">
        <v>5521</v>
      </c>
      <c r="B116" t="s">
        <v>127</v>
      </c>
      <c r="C116" t="str">
        <f>IFERROR(INDEX(body!$B$2:$B$34,MATCH(INDEX(souhrn!$C$2:$C$1899,MATCH(CONCATENATE("1#",$B116),souhrn!$E$2:$E$1899,0),1),body!$A$2:$A$34,0),1),"")</f>
        <v/>
      </c>
      <c r="D116" t="str">
        <f>IFERROR(INDEX(body!$B$2:$B$34,MATCH(INDEX(souhrn!$C$2:$C$1899,MATCH(CONCATENATE("2#",$B116),souhrn!$E$2:$E$1899,0),1),body!$A$2:$A$34,0),1),"")</f>
        <v/>
      </c>
      <c r="E116" t="str">
        <f>IFERROR(INDEX(body!$B$2:$B$34,MATCH(INDEX(souhrn!$C$2:$C$1899,MATCH(CONCATENATE("3#",$B116),souhrn!$E$2:$E$1899,0),1),body!$A$2:$A$34,0),1),"")</f>
        <v/>
      </c>
      <c r="F116" t="str">
        <f>IFERROR(INDEX(body!$B$2:$B$34,MATCH(INDEX(souhrn!$C$2:$C$1899,MATCH(CONCATENATE("4#",$B116),souhrn!$E$2:$E$1899,0),1),body!$A$2:$A$34,0),1),"")</f>
        <v/>
      </c>
      <c r="G116" t="str">
        <f>IFERROR(INDEX(body!$B$2:$B$34,MATCH(INDEX(souhrn!$C$2:$C$1899,MATCH(CONCATENATE("5#",$B116),souhrn!$E$2:$E$1899,0),1),body!$A$2:$A$34,0),1),"")</f>
        <v/>
      </c>
      <c r="H116" t="str">
        <f>IFERROR(INDEX(body!$B$2:$B$34,MATCH(INDEX(souhrn!$C$2:$C$1899,MATCH(CONCATENATE("6#",$B116),souhrn!$E$2:$E$1899,0),1),body!$A$2:$A$34,0),1),"")</f>
        <v/>
      </c>
      <c r="I116" t="str">
        <f>IFERROR(INDEX(body!$B$2:$B$34,MATCH(INDEX(souhrn!$C$2:$C$1899,MATCH(CONCATENATE("7#",$B116),souhrn!$E$2:$E$1899,0),1),body!$A$2:$A$34,0),1),"")</f>
        <v/>
      </c>
      <c r="J116" t="str">
        <f>IFERROR(INDEX(body!$B$2:$B$34,MATCH(INDEX(souhrn!$C$2:$C$1899,MATCH(CONCATENATE("8#",$B116),souhrn!$E$2:$E$1899,0),1),body!$A$2:$A$34,0),1),"")</f>
        <v/>
      </c>
      <c r="K116">
        <f>IFERROR(INDEX(body!$F$2:$F$34,MATCH(INDEX(souhrn!$C$2:$C$1899,MATCH(CONCATENATE("19#",$B116),souhrn!$E$2:$E$1899,0),1),body!$A$2:$A$34,0),1),"")</f>
        <v>16</v>
      </c>
      <c r="L116">
        <f>IFERROR(INDEX(body!$F$2:$F$34,MATCH(INDEX(souhrn!$C$2:$C$1899,MATCH(CONCATENATE("20#",$B116),souhrn!$E$2:$E$1899,0),1),body!$A$2:$A$34,0),1),"")</f>
        <v>23</v>
      </c>
      <c r="M116">
        <f>IFERROR(INDEX(body!$F$2:$F$34,MATCH(INDEX(souhrn!$C$2:$C$1899,MATCH(CONCATENATE("21#",$B116),souhrn!$E$2:$E$1899,0),1),body!$A$2:$A$34,0),1),"")</f>
        <v>32</v>
      </c>
      <c r="N116">
        <f>IFERROR(INDEX(body!$F$2:$F$34,MATCH(INDEX(souhrn!$C$2:$C$1899,MATCH(CONCATENATE("22#",$B116),souhrn!$E$2:$E$1899,0),1),body!$A$2:$A$34,0),1),"")</f>
        <v>34</v>
      </c>
      <c r="O116">
        <f>IFERROR(INDEX(body!$F$2:$F$34,MATCH(INDEX(souhrn!$C$2:$C$1899,MATCH(CONCATENATE("23#",$B116),souhrn!$E$2:$E$1899,0),1),body!$A$2:$A$34,0),1),"")</f>
        <v>21</v>
      </c>
      <c r="P116">
        <f>IFERROR(INDEX(body!$F$2:$F$34,MATCH(INDEX(souhrn!$C$2:$C$1899,MATCH(CONCATENATE("24#",$B116),souhrn!$E$2:$E$1899,0),1),body!$A$2:$A$34,0),1),"")</f>
        <v>24</v>
      </c>
      <c r="Q116" t="str">
        <f>IFERROR(INDEX(body!$D$2:$D$34,MATCH(INDEX(souhrn!$C$2:$C$1899,MATCH(CONCATENATE("9#",$B116),souhrn!$E$2:$E$1899,0),1),body!$A$2:$A$34,0),1),"")</f>
        <v/>
      </c>
      <c r="R116" t="str">
        <f>IFERROR(INDEX(body!$D$2:$D$34,MATCH(INDEX(souhrn!$C$2:$C$1899,MATCH(CONCATENATE("10#",$B116),souhrn!$E$2:$E$1899,0),1),body!$A$2:$A$34,0),1),"")</f>
        <v/>
      </c>
      <c r="S116" t="str">
        <f>IFERROR(INDEX(body!$C$2:$C$34,MATCH(INDEX(souhrn!$C$2:$C$1899,MATCH(CONCATENATE("11#",$B116),souhrn!$E$2:$E$1899,0),1),body!$A$2:$A$34,0),1),"")</f>
        <v/>
      </c>
      <c r="T116" t="str">
        <f>IFERROR(INDEX(body!$C$2:$C$34,MATCH(INDEX(souhrn!$C$2:$C$1899,MATCH(CONCATENATE("12#",$B116),souhrn!$E$2:$E$1899,0),1),body!$A$2:$A$34,0),1),"")</f>
        <v/>
      </c>
      <c r="U116" t="str">
        <f>IFERROR(INDEX(body!$C$2:$C$34,MATCH(INDEX(souhrn!$C$2:$C$1899,MATCH(CONCATENATE("13#",$B116),souhrn!$E$2:$E$1899,0),1),body!$A$2:$A$34,0),1),"")</f>
        <v/>
      </c>
      <c r="V116" t="str">
        <f>IFERROR(INDEX(body!$C$2:$C$34,MATCH(INDEX(souhrn!$C$2:$C$1899,MATCH(CONCATENATE("14#",$B116),souhrn!$E$2:$E$1899,0),1),body!$A$2:$A$34,0),1),"")</f>
        <v/>
      </c>
      <c r="W116" t="str">
        <f>IFERROR(INDEX(body!$E$2:$E$34,MATCH(INDEX(souhrn!$C$2:$C$1899,MATCH(CONCATENATE("15#",$B116),souhrn!$E$2:$E$1899,0),1),body!$A$2:$A$34,0),1),"")</f>
        <v/>
      </c>
      <c r="X116" t="str">
        <f>IFERROR(INDEX(body!$E$2:$E$34,MATCH(INDEX(souhrn!$C$2:$C$1899,MATCH(CONCATENATE("16#",$B116),souhrn!$E$2:$E$1899,0),1),body!$A$2:$A$34,0),1),"")</f>
        <v/>
      </c>
      <c r="Y116" t="str">
        <f>IFERROR(INDEX(body!$E$2:$E$34,MATCH(INDEX(souhrn!$C$2:$C$1899,MATCH(CONCATENATE("17#",$B116),souhrn!$E$2:$E$1899,0),1),body!$A$2:$A$34,0),1),"")</f>
        <v/>
      </c>
      <c r="Z116" t="str">
        <f>IFERROR(INDEX(body!$E$2:$E$34,MATCH(INDEX(souhrn!$C$2:$C$1899,MATCH(CONCATENATE("18#",$B116),souhrn!$E$2:$E$1899,0),1),body!$A$2:$A$34,0),1),"")</f>
        <v/>
      </c>
      <c r="AA116">
        <f>INDEX(zavody!B:B,MATCH(B116,zavody!A:A,0))</f>
        <v>6</v>
      </c>
      <c r="AB116">
        <f t="shared" si="4"/>
        <v>150</v>
      </c>
      <c r="AC116">
        <f t="shared" si="5"/>
        <v>150</v>
      </c>
      <c r="AD116">
        <v>112</v>
      </c>
      <c r="AE116">
        <f t="shared" si="10"/>
        <v>150</v>
      </c>
      <c r="AF116">
        <v>154</v>
      </c>
    </row>
    <row r="117" spans="1:32" x14ac:dyDescent="0.45">
      <c r="A117">
        <v>3366</v>
      </c>
      <c r="B117" t="s">
        <v>15</v>
      </c>
      <c r="C117" t="str">
        <f>IFERROR(INDEX(body!$B$2:$B$34,MATCH(INDEX(souhrn!$C$2:$C$1899,MATCH(CONCATENATE("1#",$B117),souhrn!$E$2:$E$1899,0),1),body!$A$2:$A$34,0),1),"")</f>
        <v/>
      </c>
      <c r="D117" t="str">
        <f>IFERROR(INDEX(body!$B$2:$B$34,MATCH(INDEX(souhrn!$C$2:$C$1899,MATCH(CONCATENATE("2#",$B117),souhrn!$E$2:$E$1899,0),1),body!$A$2:$A$34,0),1),"")</f>
        <v/>
      </c>
      <c r="E117" t="str">
        <f>IFERROR(INDEX(body!$B$2:$B$34,MATCH(INDEX(souhrn!$C$2:$C$1899,MATCH(CONCATENATE("3#",$B117),souhrn!$E$2:$E$1899,0),1),body!$A$2:$A$34,0),1),"")</f>
        <v/>
      </c>
      <c r="F117" t="str">
        <f>IFERROR(INDEX(body!$B$2:$B$34,MATCH(INDEX(souhrn!$C$2:$C$1899,MATCH(CONCATENATE("4#",$B117),souhrn!$E$2:$E$1899,0),1),body!$A$2:$A$34,0),1),"")</f>
        <v/>
      </c>
      <c r="G117" t="str">
        <f>IFERROR(INDEX(body!$B$2:$B$34,MATCH(INDEX(souhrn!$C$2:$C$1899,MATCH(CONCATENATE("5#",$B117),souhrn!$E$2:$E$1899,0),1),body!$A$2:$A$34,0),1),"")</f>
        <v/>
      </c>
      <c r="H117" t="str">
        <f>IFERROR(INDEX(body!$B$2:$B$34,MATCH(INDEX(souhrn!$C$2:$C$1899,MATCH(CONCATENATE("6#",$B117),souhrn!$E$2:$E$1899,0),1),body!$A$2:$A$34,0),1),"")</f>
        <v/>
      </c>
      <c r="I117" t="str">
        <f>IFERROR(INDEX(body!$B$2:$B$34,MATCH(INDEX(souhrn!$C$2:$C$1899,MATCH(CONCATENATE("7#",$B117),souhrn!$E$2:$E$1899,0),1),body!$A$2:$A$34,0),1),"")</f>
        <v/>
      </c>
      <c r="J117" t="str">
        <f>IFERROR(INDEX(body!$B$2:$B$34,MATCH(INDEX(souhrn!$C$2:$C$1899,MATCH(CONCATENATE("8#",$B117),souhrn!$E$2:$E$1899,0),1),body!$A$2:$A$34,0),1),"")</f>
        <v/>
      </c>
      <c r="K117">
        <f>IFERROR(INDEX(body!$F$2:$F$34,MATCH(INDEX(souhrn!$C$2:$C$1899,MATCH(CONCATENATE("19#",$B117),souhrn!$E$2:$E$1899,0),1),body!$A$2:$A$34,0),1),"")</f>
        <v>26</v>
      </c>
      <c r="L117">
        <f>IFERROR(INDEX(body!$F$2:$F$34,MATCH(INDEX(souhrn!$C$2:$C$1899,MATCH(CONCATENATE("20#",$B117),souhrn!$E$2:$E$1899,0),1),body!$A$2:$A$34,0),1),"")</f>
        <v>20</v>
      </c>
      <c r="M117">
        <f>IFERROR(INDEX(body!$F$2:$F$34,MATCH(INDEX(souhrn!$C$2:$C$1899,MATCH(CONCATENATE("21#",$B117),souhrn!$E$2:$E$1899,0),1),body!$A$2:$A$34,0),1),"")</f>
        <v>16</v>
      </c>
      <c r="N117">
        <f>IFERROR(INDEX(body!$F$2:$F$34,MATCH(INDEX(souhrn!$C$2:$C$1899,MATCH(CONCATENATE("22#",$B117),souhrn!$E$2:$E$1899,0),1),body!$A$2:$A$34,0),1),"")</f>
        <v>22</v>
      </c>
      <c r="O117">
        <f>IFERROR(INDEX(body!$F$2:$F$34,MATCH(INDEX(souhrn!$C$2:$C$1899,MATCH(CONCATENATE("23#",$B117),souhrn!$E$2:$E$1899,0),1),body!$A$2:$A$34,0),1),"")</f>
        <v>8</v>
      </c>
      <c r="P117">
        <f>IFERROR(INDEX(body!$F$2:$F$34,MATCH(INDEX(souhrn!$C$2:$C$1899,MATCH(CONCATENATE("24#",$B117),souhrn!$E$2:$E$1899,0),1),body!$A$2:$A$34,0),1),"")</f>
        <v>0</v>
      </c>
      <c r="Q117">
        <f>IFERROR(INDEX(body!$D$2:$D$34,MATCH(INDEX(souhrn!$C$2:$C$1899,MATCH(CONCATENATE("9#",$B117),souhrn!$E$2:$E$1899,0),1),body!$A$2:$A$34,0),1),"")</f>
        <v>30</v>
      </c>
      <c r="R117">
        <f>IFERROR(INDEX(body!$D$2:$D$34,MATCH(INDEX(souhrn!$C$2:$C$1899,MATCH(CONCATENATE("10#",$B117),souhrn!$E$2:$E$1899,0),1),body!$A$2:$A$34,0),1),"")</f>
        <v>28</v>
      </c>
      <c r="S117" t="str">
        <f>IFERROR(INDEX(body!$C$2:$C$34,MATCH(INDEX(souhrn!$C$2:$C$1899,MATCH(CONCATENATE("11#",$B117),souhrn!$E$2:$E$1899,0),1),body!$A$2:$A$34,0),1),"")</f>
        <v/>
      </c>
      <c r="T117" t="str">
        <f>IFERROR(INDEX(body!$C$2:$C$34,MATCH(INDEX(souhrn!$C$2:$C$1899,MATCH(CONCATENATE("12#",$B117),souhrn!$E$2:$E$1899,0),1),body!$A$2:$A$34,0),1),"")</f>
        <v/>
      </c>
      <c r="U117" t="str">
        <f>IFERROR(INDEX(body!$C$2:$C$34,MATCH(INDEX(souhrn!$C$2:$C$1899,MATCH(CONCATENATE("13#",$B117),souhrn!$E$2:$E$1899,0),1),body!$A$2:$A$34,0),1),"")</f>
        <v/>
      </c>
      <c r="V117" t="str">
        <f>IFERROR(INDEX(body!$C$2:$C$34,MATCH(INDEX(souhrn!$C$2:$C$1899,MATCH(CONCATENATE("14#",$B117),souhrn!$E$2:$E$1899,0),1),body!$A$2:$A$34,0),1),"")</f>
        <v/>
      </c>
      <c r="W117" t="str">
        <f>IFERROR(INDEX(body!$E$2:$E$34,MATCH(INDEX(souhrn!$C$2:$C$1899,MATCH(CONCATENATE("15#",$B117),souhrn!$E$2:$E$1899,0),1),body!$A$2:$A$34,0),1),"")</f>
        <v/>
      </c>
      <c r="X117" t="str">
        <f>IFERROR(INDEX(body!$E$2:$E$34,MATCH(INDEX(souhrn!$C$2:$C$1899,MATCH(CONCATENATE("16#",$B117),souhrn!$E$2:$E$1899,0),1),body!$A$2:$A$34,0),1),"")</f>
        <v/>
      </c>
      <c r="Y117" t="str">
        <f>IFERROR(INDEX(body!$E$2:$E$34,MATCH(INDEX(souhrn!$C$2:$C$1899,MATCH(CONCATENATE("17#",$B117),souhrn!$E$2:$E$1899,0),1),body!$A$2:$A$34,0),1),"")</f>
        <v/>
      </c>
      <c r="Z117" t="str">
        <f>IFERROR(INDEX(body!$E$2:$E$34,MATCH(INDEX(souhrn!$C$2:$C$1899,MATCH(CONCATENATE("18#",$B117),souhrn!$E$2:$E$1899,0),1),body!$A$2:$A$34,0),1),"")</f>
        <v/>
      </c>
      <c r="AA117">
        <f>INDEX(zavody!B:B,MATCH(B117,zavody!A:A,0))</f>
        <v>8</v>
      </c>
      <c r="AB117">
        <f t="shared" si="4"/>
        <v>150</v>
      </c>
      <c r="AC117">
        <f t="shared" si="5"/>
        <v>150</v>
      </c>
      <c r="AD117">
        <v>113</v>
      </c>
      <c r="AE117">
        <f t="shared" si="10"/>
        <v>150</v>
      </c>
      <c r="AF117">
        <v>148</v>
      </c>
    </row>
    <row r="118" spans="1:32" x14ac:dyDescent="0.45">
      <c r="A118">
        <v>5775</v>
      </c>
      <c r="B118" t="s">
        <v>193</v>
      </c>
      <c r="C118" t="str">
        <f>IFERROR(INDEX(body!$B$2:$B$34,MATCH(INDEX(souhrn!$C$2:$C$1899,MATCH(CONCATENATE("1#",$B118),souhrn!$E$2:$E$1899,0),1),body!$A$2:$A$34,0),1),"")</f>
        <v/>
      </c>
      <c r="D118" t="str">
        <f>IFERROR(INDEX(body!$B$2:$B$34,MATCH(INDEX(souhrn!$C$2:$C$1899,MATCH(CONCATENATE("2#",$B118),souhrn!$E$2:$E$1899,0),1),body!$A$2:$A$34,0),1),"")</f>
        <v/>
      </c>
      <c r="E118" t="str">
        <f>IFERROR(INDEX(body!$B$2:$B$34,MATCH(INDEX(souhrn!$C$2:$C$1899,MATCH(CONCATENATE("3#",$B118),souhrn!$E$2:$E$1899,0),1),body!$A$2:$A$34,0),1),"")</f>
        <v/>
      </c>
      <c r="F118" t="str">
        <f>IFERROR(INDEX(body!$B$2:$B$34,MATCH(INDEX(souhrn!$C$2:$C$1899,MATCH(CONCATENATE("4#",$B118),souhrn!$E$2:$E$1899,0),1),body!$A$2:$A$34,0),1),"")</f>
        <v/>
      </c>
      <c r="G118" t="str">
        <f>IFERROR(INDEX(body!$B$2:$B$34,MATCH(INDEX(souhrn!$C$2:$C$1899,MATCH(CONCATENATE("5#",$B118),souhrn!$E$2:$E$1899,0),1),body!$A$2:$A$34,0),1),"")</f>
        <v/>
      </c>
      <c r="H118" t="str">
        <f>IFERROR(INDEX(body!$B$2:$B$34,MATCH(INDEX(souhrn!$C$2:$C$1899,MATCH(CONCATENATE("6#",$B118),souhrn!$E$2:$E$1899,0),1),body!$A$2:$A$34,0),1),"")</f>
        <v/>
      </c>
      <c r="I118" t="str">
        <f>IFERROR(INDEX(body!$B$2:$B$34,MATCH(INDEX(souhrn!$C$2:$C$1899,MATCH(CONCATENATE("7#",$B118),souhrn!$E$2:$E$1899,0),1),body!$A$2:$A$34,0),1),"")</f>
        <v/>
      </c>
      <c r="J118" t="str">
        <f>IFERROR(INDEX(body!$B$2:$B$34,MATCH(INDEX(souhrn!$C$2:$C$1899,MATCH(CONCATENATE("8#",$B118),souhrn!$E$2:$E$1899,0),1),body!$A$2:$A$34,0),1),"")</f>
        <v/>
      </c>
      <c r="K118" t="str">
        <f>IFERROR(INDEX(body!$F$2:$F$34,MATCH(INDEX(souhrn!$C$2:$C$1899,MATCH(CONCATENATE("19#",$B118),souhrn!$E$2:$E$1899,0),1),body!$A$2:$A$34,0),1),"")</f>
        <v/>
      </c>
      <c r="L118" t="str">
        <f>IFERROR(INDEX(body!$F$2:$F$34,MATCH(INDEX(souhrn!$C$2:$C$1899,MATCH(CONCATENATE("20#",$B118),souhrn!$E$2:$E$1899,0),1),body!$A$2:$A$34,0),1),"")</f>
        <v/>
      </c>
      <c r="M118" t="str">
        <f>IFERROR(INDEX(body!$F$2:$F$34,MATCH(INDEX(souhrn!$C$2:$C$1899,MATCH(CONCATENATE("21#",$B118),souhrn!$E$2:$E$1899,0),1),body!$A$2:$A$34,0),1),"")</f>
        <v/>
      </c>
      <c r="N118" t="str">
        <f>IFERROR(INDEX(body!$F$2:$F$34,MATCH(INDEX(souhrn!$C$2:$C$1899,MATCH(CONCATENATE("22#",$B118),souhrn!$E$2:$E$1899,0),1),body!$A$2:$A$34,0),1),"")</f>
        <v/>
      </c>
      <c r="O118" t="str">
        <f>IFERROR(INDEX(body!$F$2:$F$34,MATCH(INDEX(souhrn!$C$2:$C$1899,MATCH(CONCATENATE("23#",$B118),souhrn!$E$2:$E$1899,0),1),body!$A$2:$A$34,0),1),"")</f>
        <v/>
      </c>
      <c r="P118" t="str">
        <f>IFERROR(INDEX(body!$F$2:$F$34,MATCH(INDEX(souhrn!$C$2:$C$1899,MATCH(CONCATENATE("24#",$B118),souhrn!$E$2:$E$1899,0),1),body!$A$2:$A$34,0),1),"")</f>
        <v/>
      </c>
      <c r="Q118">
        <f>IFERROR(INDEX(body!$D$2:$D$34,MATCH(INDEX(souhrn!$C$2:$C$1899,MATCH(CONCATENATE("9#",$B118),souhrn!$E$2:$E$1899,0),1),body!$A$2:$A$34,0),1),"")</f>
        <v>16</v>
      </c>
      <c r="R118">
        <f>IFERROR(INDEX(body!$D$2:$D$34,MATCH(INDEX(souhrn!$C$2:$C$1899,MATCH(CONCATENATE("10#",$B118),souhrn!$E$2:$E$1899,0),1),body!$A$2:$A$34,0),1),"")</f>
        <v>16</v>
      </c>
      <c r="S118">
        <f>IFERROR(INDEX(body!$C$2:$C$34,MATCH(INDEX(souhrn!$C$2:$C$1899,MATCH(CONCATENATE("11#",$B118),souhrn!$E$2:$E$1899,0),1),body!$A$2:$A$34,0),1),"")</f>
        <v>18</v>
      </c>
      <c r="T118">
        <f>IFERROR(INDEX(body!$C$2:$C$34,MATCH(INDEX(souhrn!$C$2:$C$1899,MATCH(CONCATENATE("12#",$B118),souhrn!$E$2:$E$1899,0),1),body!$A$2:$A$34,0),1),"")</f>
        <v>36</v>
      </c>
      <c r="U118" t="str">
        <f>IFERROR(INDEX(body!$C$2:$C$34,MATCH(INDEX(souhrn!$C$2:$C$1899,MATCH(CONCATENATE("13#",$B118),souhrn!$E$2:$E$1899,0),1),body!$A$2:$A$34,0),1),"")</f>
        <v/>
      </c>
      <c r="V118" t="str">
        <f>IFERROR(INDEX(body!$C$2:$C$34,MATCH(INDEX(souhrn!$C$2:$C$1899,MATCH(CONCATENATE("14#",$B118),souhrn!$E$2:$E$1899,0),1),body!$A$2:$A$34,0),1),"")</f>
        <v/>
      </c>
      <c r="W118">
        <f>IFERROR(INDEX(body!$E$2:$E$34,MATCH(INDEX(souhrn!$C$2:$C$1899,MATCH(CONCATENATE("15#",$B118),souhrn!$E$2:$E$1899,0),1),body!$A$2:$A$34,0),1),"")</f>
        <v>20</v>
      </c>
      <c r="X118">
        <f>IFERROR(INDEX(body!$E$2:$E$34,MATCH(INDEX(souhrn!$C$2:$C$1899,MATCH(CONCATENATE("16#",$B118),souhrn!$E$2:$E$1899,0),1),body!$A$2:$A$34,0),1),"")</f>
        <v>12</v>
      </c>
      <c r="Y118">
        <f>IFERROR(INDEX(body!$E$2:$E$34,MATCH(INDEX(souhrn!$C$2:$C$1899,MATCH(CONCATENATE("17#",$B118),souhrn!$E$2:$E$1899,0),1),body!$A$2:$A$34,0),1),"")</f>
        <v>12</v>
      </c>
      <c r="Z118">
        <f>IFERROR(INDEX(body!$E$2:$E$34,MATCH(INDEX(souhrn!$C$2:$C$1899,MATCH(CONCATENATE("18#",$B118),souhrn!$E$2:$E$1899,0),1),body!$A$2:$A$34,0),1),"")</f>
        <v>20</v>
      </c>
      <c r="AA118">
        <f>INDEX(zavody!B:B,MATCH(B118,zavody!A:A,0))</f>
        <v>8</v>
      </c>
      <c r="AB118">
        <f t="shared" si="4"/>
        <v>150</v>
      </c>
      <c r="AC118">
        <f t="shared" si="5"/>
        <v>150</v>
      </c>
      <c r="AD118">
        <v>114</v>
      </c>
      <c r="AE118">
        <f t="shared" si="10"/>
        <v>86</v>
      </c>
      <c r="AF118">
        <v>164</v>
      </c>
    </row>
    <row r="119" spans="1:32" x14ac:dyDescent="0.45">
      <c r="A119">
        <v>2373</v>
      </c>
      <c r="B119" t="s">
        <v>14</v>
      </c>
      <c r="C119" t="str">
        <f>IFERROR(INDEX(body!$B$2:$B$34,MATCH(INDEX(souhrn!$C$2:$C$1899,MATCH(CONCATENATE("1#",$B119),souhrn!$E$2:$E$1899,0),1),body!$A$2:$A$34,0),1),"")</f>
        <v/>
      </c>
      <c r="D119" t="str">
        <f>IFERROR(INDEX(body!$B$2:$B$34,MATCH(INDEX(souhrn!$C$2:$C$1899,MATCH(CONCATENATE("2#",$B119),souhrn!$E$2:$E$1899,0),1),body!$A$2:$A$34,0),1),"")</f>
        <v/>
      </c>
      <c r="E119">
        <f>IFERROR(INDEX(body!$B$2:$B$34,MATCH(INDEX(souhrn!$C$2:$C$1899,MATCH(CONCATENATE("3#",$B119),souhrn!$E$2:$E$1899,0),1),body!$A$2:$A$34,0),1),"")</f>
        <v>14</v>
      </c>
      <c r="F119" t="str">
        <f>IFERROR(INDEX(body!$B$2:$B$34,MATCH(INDEX(souhrn!$C$2:$C$1899,MATCH(CONCATENATE("4#",$B119),souhrn!$E$2:$E$1899,0),1),body!$A$2:$A$34,0),1),"")</f>
        <v/>
      </c>
      <c r="G119">
        <f>IFERROR(INDEX(body!$B$2:$B$34,MATCH(INDEX(souhrn!$C$2:$C$1899,MATCH(CONCATENATE("5#",$B119),souhrn!$E$2:$E$1899,0),1),body!$A$2:$A$34,0),1),"")</f>
        <v>18</v>
      </c>
      <c r="H119">
        <f>IFERROR(INDEX(body!$B$2:$B$34,MATCH(INDEX(souhrn!$C$2:$C$1899,MATCH(CONCATENATE("6#",$B119),souhrn!$E$2:$E$1899,0),1),body!$A$2:$A$34,0),1),"")</f>
        <v>21</v>
      </c>
      <c r="I119">
        <f>IFERROR(INDEX(body!$B$2:$B$34,MATCH(INDEX(souhrn!$C$2:$C$1899,MATCH(CONCATENATE("7#",$B119),souhrn!$E$2:$E$1899,0),1),body!$A$2:$A$34,0),1),"")</f>
        <v>16</v>
      </c>
      <c r="J119" t="str">
        <f>IFERROR(INDEX(body!$B$2:$B$34,MATCH(INDEX(souhrn!$C$2:$C$1899,MATCH(CONCATENATE("8#",$B119),souhrn!$E$2:$E$1899,0),1),body!$A$2:$A$34,0),1),"")</f>
        <v/>
      </c>
      <c r="K119" t="str">
        <f>IFERROR(INDEX(body!$F$2:$F$34,MATCH(INDEX(souhrn!$C$2:$C$1899,MATCH(CONCATENATE("19#",$B119),souhrn!$E$2:$E$1899,0),1),body!$A$2:$A$34,0),1),"")</f>
        <v/>
      </c>
      <c r="L119" t="str">
        <f>IFERROR(INDEX(body!$F$2:$F$34,MATCH(INDEX(souhrn!$C$2:$C$1899,MATCH(CONCATENATE("20#",$B119),souhrn!$E$2:$E$1899,0),1),body!$A$2:$A$34,0),1),"")</f>
        <v/>
      </c>
      <c r="M119" t="str">
        <f>IFERROR(INDEX(body!$F$2:$F$34,MATCH(INDEX(souhrn!$C$2:$C$1899,MATCH(CONCATENATE("21#",$B119),souhrn!$E$2:$E$1899,0),1),body!$A$2:$A$34,0),1),"")</f>
        <v/>
      </c>
      <c r="N119" t="str">
        <f>IFERROR(INDEX(body!$F$2:$F$34,MATCH(INDEX(souhrn!$C$2:$C$1899,MATCH(CONCATENATE("22#",$B119),souhrn!$E$2:$E$1899,0),1),body!$A$2:$A$34,0),1),"")</f>
        <v/>
      </c>
      <c r="O119" t="str">
        <f>IFERROR(INDEX(body!$F$2:$F$34,MATCH(INDEX(souhrn!$C$2:$C$1899,MATCH(CONCATENATE("23#",$B119),souhrn!$E$2:$E$1899,0),1),body!$A$2:$A$34,0),1),"")</f>
        <v/>
      </c>
      <c r="P119" t="str">
        <f>IFERROR(INDEX(body!$F$2:$F$34,MATCH(INDEX(souhrn!$C$2:$C$1899,MATCH(CONCATENATE("24#",$B119),souhrn!$E$2:$E$1899,0),1),body!$A$2:$A$34,0),1),"")</f>
        <v/>
      </c>
      <c r="Q119">
        <f>IFERROR(INDEX(body!$D$2:$D$34,MATCH(INDEX(souhrn!$C$2:$C$1899,MATCH(CONCATENATE("9#",$B119),souhrn!$E$2:$E$1899,0),1),body!$A$2:$A$34,0),1),"")</f>
        <v>18</v>
      </c>
      <c r="R119">
        <f>IFERROR(INDEX(body!$D$2:$D$34,MATCH(INDEX(souhrn!$C$2:$C$1899,MATCH(CONCATENATE("10#",$B119),souhrn!$E$2:$E$1899,0),1),body!$A$2:$A$34,0),1),"")</f>
        <v>22</v>
      </c>
      <c r="S119">
        <f>IFERROR(INDEX(body!$C$2:$C$34,MATCH(INDEX(souhrn!$C$2:$C$1899,MATCH(CONCATENATE("11#",$B119),souhrn!$E$2:$E$1899,0),1),body!$A$2:$A$34,0),1),"")</f>
        <v>22</v>
      </c>
      <c r="T119">
        <f>IFERROR(INDEX(body!$C$2:$C$34,MATCH(INDEX(souhrn!$C$2:$C$1899,MATCH(CONCATENATE("12#",$B119),souhrn!$E$2:$E$1899,0),1),body!$A$2:$A$34,0),1),"")</f>
        <v>18</v>
      </c>
      <c r="U119" t="str">
        <f>IFERROR(INDEX(body!$C$2:$C$34,MATCH(INDEX(souhrn!$C$2:$C$1899,MATCH(CONCATENATE("13#",$B119),souhrn!$E$2:$E$1899,0),1),body!$A$2:$A$34,0),1),"")</f>
        <v/>
      </c>
      <c r="V119" t="str">
        <f>IFERROR(INDEX(body!$C$2:$C$34,MATCH(INDEX(souhrn!$C$2:$C$1899,MATCH(CONCATENATE("14#",$B119),souhrn!$E$2:$E$1899,0),1),body!$A$2:$A$34,0),1),"")</f>
        <v/>
      </c>
      <c r="W119" t="str">
        <f>IFERROR(INDEX(body!$E$2:$E$34,MATCH(INDEX(souhrn!$C$2:$C$1899,MATCH(CONCATENATE("15#",$B119),souhrn!$E$2:$E$1899,0),1),body!$A$2:$A$34,0),1),"")</f>
        <v/>
      </c>
      <c r="X119" t="str">
        <f>IFERROR(INDEX(body!$E$2:$E$34,MATCH(INDEX(souhrn!$C$2:$C$1899,MATCH(CONCATENATE("16#",$B119),souhrn!$E$2:$E$1899,0),1),body!$A$2:$A$34,0),1),"")</f>
        <v/>
      </c>
      <c r="Y119" t="str">
        <f>IFERROR(INDEX(body!$E$2:$E$34,MATCH(INDEX(souhrn!$C$2:$C$1899,MATCH(CONCATENATE("17#",$B119),souhrn!$E$2:$E$1899,0),1),body!$A$2:$A$34,0),1),"")</f>
        <v/>
      </c>
      <c r="Z119" t="str">
        <f>IFERROR(INDEX(body!$E$2:$E$34,MATCH(INDEX(souhrn!$C$2:$C$1899,MATCH(CONCATENATE("18#",$B119),souhrn!$E$2:$E$1899,0),1),body!$A$2:$A$34,0),1),"")</f>
        <v/>
      </c>
      <c r="AA119">
        <f>INDEX(zavody!B:B,MATCH(B119,zavody!A:A,0))</f>
        <v>8</v>
      </c>
      <c r="AB119">
        <f t="shared" si="4"/>
        <v>149</v>
      </c>
      <c r="AC119">
        <f t="shared" si="5"/>
        <v>149</v>
      </c>
      <c r="AD119">
        <v>115</v>
      </c>
      <c r="AE119">
        <f t="shared" si="10"/>
        <v>149</v>
      </c>
      <c r="AF119">
        <v>44</v>
      </c>
    </row>
    <row r="120" spans="1:32" x14ac:dyDescent="0.45">
      <c r="A120">
        <v>6915</v>
      </c>
      <c r="B120" t="s">
        <v>262</v>
      </c>
      <c r="C120" t="str">
        <f>IFERROR(INDEX(body!$B$2:$B$34,MATCH(INDEX(souhrn!$C$2:$C$1899,MATCH(CONCATENATE("1#",$B120),souhrn!$E$2:$E$1899,0),1),body!$A$2:$A$34,0),1),"")</f>
        <v/>
      </c>
      <c r="D120" t="str">
        <f>IFERROR(INDEX(body!$B$2:$B$34,MATCH(INDEX(souhrn!$C$2:$C$1899,MATCH(CONCATENATE("2#",$B120),souhrn!$E$2:$E$1899,0),1),body!$A$2:$A$34,0),1),"")</f>
        <v/>
      </c>
      <c r="E120" t="str">
        <f>IFERROR(INDEX(body!$B$2:$B$34,MATCH(INDEX(souhrn!$C$2:$C$1899,MATCH(CONCATENATE("3#",$B120),souhrn!$E$2:$E$1899,0),1),body!$A$2:$A$34,0),1),"")</f>
        <v/>
      </c>
      <c r="F120" t="str">
        <f>IFERROR(INDEX(body!$B$2:$B$34,MATCH(INDEX(souhrn!$C$2:$C$1899,MATCH(CONCATENATE("4#",$B120),souhrn!$E$2:$E$1899,0),1),body!$A$2:$A$34,0),1),"")</f>
        <v/>
      </c>
      <c r="G120" t="str">
        <f>IFERROR(INDEX(body!$B$2:$B$34,MATCH(INDEX(souhrn!$C$2:$C$1899,MATCH(CONCATENATE("5#",$B120),souhrn!$E$2:$E$1899,0),1),body!$A$2:$A$34,0),1),"")</f>
        <v/>
      </c>
      <c r="H120" t="str">
        <f>IFERROR(INDEX(body!$B$2:$B$34,MATCH(INDEX(souhrn!$C$2:$C$1899,MATCH(CONCATENATE("6#",$B120),souhrn!$E$2:$E$1899,0),1),body!$A$2:$A$34,0),1),"")</f>
        <v/>
      </c>
      <c r="I120" t="str">
        <f>IFERROR(INDEX(body!$B$2:$B$34,MATCH(INDEX(souhrn!$C$2:$C$1899,MATCH(CONCATENATE("7#",$B120),souhrn!$E$2:$E$1899,0),1),body!$A$2:$A$34,0),1),"")</f>
        <v/>
      </c>
      <c r="J120" t="str">
        <f>IFERROR(INDEX(body!$B$2:$B$34,MATCH(INDEX(souhrn!$C$2:$C$1899,MATCH(CONCATENATE("8#",$B120),souhrn!$E$2:$E$1899,0),1),body!$A$2:$A$34,0),1),"")</f>
        <v/>
      </c>
      <c r="K120" t="str">
        <f>IFERROR(INDEX(body!$F$2:$F$34,MATCH(INDEX(souhrn!$C$2:$C$1899,MATCH(CONCATENATE("19#",$B120),souhrn!$E$2:$E$1899,0),1),body!$A$2:$A$34,0),1),"")</f>
        <v/>
      </c>
      <c r="L120" t="str">
        <f>IFERROR(INDEX(body!$F$2:$F$34,MATCH(INDEX(souhrn!$C$2:$C$1899,MATCH(CONCATENATE("20#",$B120),souhrn!$E$2:$E$1899,0),1),body!$A$2:$A$34,0),1),"")</f>
        <v/>
      </c>
      <c r="M120" t="str">
        <f>IFERROR(INDEX(body!$F$2:$F$34,MATCH(INDEX(souhrn!$C$2:$C$1899,MATCH(CONCATENATE("21#",$B120),souhrn!$E$2:$E$1899,0),1),body!$A$2:$A$34,0),1),"")</f>
        <v/>
      </c>
      <c r="N120" t="str">
        <f>IFERROR(INDEX(body!$F$2:$F$34,MATCH(INDEX(souhrn!$C$2:$C$1899,MATCH(CONCATENATE("22#",$B120),souhrn!$E$2:$E$1899,0),1),body!$A$2:$A$34,0),1),"")</f>
        <v/>
      </c>
      <c r="O120" t="str">
        <f>IFERROR(INDEX(body!$F$2:$F$34,MATCH(INDEX(souhrn!$C$2:$C$1899,MATCH(CONCATENATE("23#",$B120),souhrn!$E$2:$E$1899,0),1),body!$A$2:$A$34,0),1),"")</f>
        <v/>
      </c>
      <c r="P120" t="str">
        <f>IFERROR(INDEX(body!$F$2:$F$34,MATCH(INDEX(souhrn!$C$2:$C$1899,MATCH(CONCATENATE("24#",$B120),souhrn!$E$2:$E$1899,0),1),body!$A$2:$A$34,0),1),"")</f>
        <v/>
      </c>
      <c r="Q120">
        <f>IFERROR(INDEX(body!$D$2:$D$34,MATCH(INDEX(souhrn!$C$2:$C$1899,MATCH(CONCATENATE("9#",$B120),souhrn!$E$2:$E$1899,0),1),body!$A$2:$A$34,0),1),"")</f>
        <v>26</v>
      </c>
      <c r="R120">
        <f>IFERROR(INDEX(body!$D$2:$D$34,MATCH(INDEX(souhrn!$C$2:$C$1899,MATCH(CONCATENATE("10#",$B120),souhrn!$E$2:$E$1899,0),1),body!$A$2:$A$34,0),1),"")</f>
        <v>28</v>
      </c>
      <c r="S120">
        <f>IFERROR(INDEX(body!$C$2:$C$34,MATCH(INDEX(souhrn!$C$2:$C$1899,MATCH(CONCATENATE("11#",$B120),souhrn!$E$2:$E$1899,0),1),body!$A$2:$A$34,0),1),"")</f>
        <v>20</v>
      </c>
      <c r="T120">
        <f>IFERROR(INDEX(body!$C$2:$C$34,MATCH(INDEX(souhrn!$C$2:$C$1899,MATCH(CONCATENATE("12#",$B120),souhrn!$E$2:$E$1899,0),1),body!$A$2:$A$34,0),1),"")</f>
        <v>8</v>
      </c>
      <c r="U120" t="str">
        <f>IFERROR(INDEX(body!$C$2:$C$34,MATCH(INDEX(souhrn!$C$2:$C$1899,MATCH(CONCATENATE("13#",$B120),souhrn!$E$2:$E$1899,0),1),body!$A$2:$A$34,0),1),"")</f>
        <v/>
      </c>
      <c r="V120" t="str">
        <f>IFERROR(INDEX(body!$C$2:$C$34,MATCH(INDEX(souhrn!$C$2:$C$1899,MATCH(CONCATENATE("14#",$B120),souhrn!$E$2:$E$1899,0),1),body!$A$2:$A$34,0),1),"")</f>
        <v/>
      </c>
      <c r="W120">
        <f>IFERROR(INDEX(body!$E$2:$E$34,MATCH(INDEX(souhrn!$C$2:$C$1899,MATCH(CONCATENATE("15#",$B120),souhrn!$E$2:$E$1899,0),1),body!$A$2:$A$34,0),1),"")</f>
        <v>16</v>
      </c>
      <c r="X120">
        <f>IFERROR(INDEX(body!$E$2:$E$34,MATCH(INDEX(souhrn!$C$2:$C$1899,MATCH(CONCATENATE("16#",$B120),souhrn!$E$2:$E$1899,0),1),body!$A$2:$A$34,0),1),"")</f>
        <v>18</v>
      </c>
      <c r="Y120">
        <f>IFERROR(INDEX(body!$E$2:$E$34,MATCH(INDEX(souhrn!$C$2:$C$1899,MATCH(CONCATENATE("17#",$B120),souhrn!$E$2:$E$1899,0),1),body!$A$2:$A$34,0),1),"")</f>
        <v>18</v>
      </c>
      <c r="Z120">
        <f>IFERROR(INDEX(body!$E$2:$E$34,MATCH(INDEX(souhrn!$C$2:$C$1899,MATCH(CONCATENATE("18#",$B120),souhrn!$E$2:$E$1899,0),1),body!$A$2:$A$34,0),1),"")</f>
        <v>14</v>
      </c>
      <c r="AA120">
        <f>INDEX(zavody!B:B,MATCH(B120,zavody!A:A,0))</f>
        <v>8</v>
      </c>
      <c r="AB120">
        <f t="shared" si="4"/>
        <v>148</v>
      </c>
      <c r="AC120">
        <f t="shared" si="5"/>
        <v>148</v>
      </c>
      <c r="AD120">
        <v>116</v>
      </c>
    </row>
    <row r="121" spans="1:32" x14ac:dyDescent="0.45">
      <c r="A121">
        <v>2305</v>
      </c>
      <c r="B121" t="s">
        <v>228</v>
      </c>
      <c r="C121" t="str">
        <f>IFERROR(INDEX(body!$B$2:$B$34,MATCH(INDEX(souhrn!$C$2:$C$1899,MATCH(CONCATENATE("1#",$B121),souhrn!$E$2:$E$1899,0),1),body!$A$2:$A$34,0),1),"")</f>
        <v/>
      </c>
      <c r="D121" t="str">
        <f>IFERROR(INDEX(body!$B$2:$B$34,MATCH(INDEX(souhrn!$C$2:$C$1899,MATCH(CONCATENATE("2#",$B121),souhrn!$E$2:$E$1899,0),1),body!$A$2:$A$34,0),1),"")</f>
        <v/>
      </c>
      <c r="E121" t="str">
        <f>IFERROR(INDEX(body!$B$2:$B$34,MATCH(INDEX(souhrn!$C$2:$C$1899,MATCH(CONCATENATE("3#",$B121),souhrn!$E$2:$E$1899,0),1),body!$A$2:$A$34,0),1),"")</f>
        <v/>
      </c>
      <c r="F121" t="str">
        <f>IFERROR(INDEX(body!$B$2:$B$34,MATCH(INDEX(souhrn!$C$2:$C$1899,MATCH(CONCATENATE("4#",$B121),souhrn!$E$2:$E$1899,0),1),body!$A$2:$A$34,0),1),"")</f>
        <v/>
      </c>
      <c r="G121" t="str">
        <f>IFERROR(INDEX(body!$B$2:$B$34,MATCH(INDEX(souhrn!$C$2:$C$1899,MATCH(CONCATENATE("5#",$B121),souhrn!$E$2:$E$1899,0),1),body!$A$2:$A$34,0),1),"")</f>
        <v/>
      </c>
      <c r="H121" t="str">
        <f>IFERROR(INDEX(body!$B$2:$B$34,MATCH(INDEX(souhrn!$C$2:$C$1899,MATCH(CONCATENATE("6#",$B121),souhrn!$E$2:$E$1899,0),1),body!$A$2:$A$34,0),1),"")</f>
        <v/>
      </c>
      <c r="I121" t="str">
        <f>IFERROR(INDEX(body!$B$2:$B$34,MATCH(INDEX(souhrn!$C$2:$C$1899,MATCH(CONCATENATE("7#",$B121),souhrn!$E$2:$E$1899,0),1),body!$A$2:$A$34,0),1),"")</f>
        <v/>
      </c>
      <c r="J121" t="str">
        <f>IFERROR(INDEX(body!$B$2:$B$34,MATCH(INDEX(souhrn!$C$2:$C$1899,MATCH(CONCATENATE("8#",$B121),souhrn!$E$2:$E$1899,0),1),body!$A$2:$A$34,0),1),"")</f>
        <v/>
      </c>
      <c r="K121">
        <f>IFERROR(INDEX(body!$F$2:$F$34,MATCH(INDEX(souhrn!$C$2:$C$1899,MATCH(CONCATENATE("19#",$B121),souhrn!$E$2:$E$1899,0),1),body!$A$2:$A$34,0),1),"")</f>
        <v>24</v>
      </c>
      <c r="L121">
        <f>IFERROR(INDEX(body!$F$2:$F$34,MATCH(INDEX(souhrn!$C$2:$C$1899,MATCH(CONCATENATE("20#",$B121),souhrn!$E$2:$E$1899,0),1),body!$A$2:$A$34,0),1),"")</f>
        <v>20</v>
      </c>
      <c r="M121">
        <f>IFERROR(INDEX(body!$F$2:$F$34,MATCH(INDEX(souhrn!$C$2:$C$1899,MATCH(CONCATENATE("21#",$B121),souhrn!$E$2:$E$1899,0),1),body!$A$2:$A$34,0),1),"")</f>
        <v>32</v>
      </c>
      <c r="N121">
        <f>IFERROR(INDEX(body!$F$2:$F$34,MATCH(INDEX(souhrn!$C$2:$C$1899,MATCH(CONCATENATE("22#",$B121),souhrn!$E$2:$E$1899,0),1),body!$A$2:$A$34,0),1),"")</f>
        <v>26</v>
      </c>
      <c r="O121">
        <f>IFERROR(INDEX(body!$F$2:$F$34,MATCH(INDEX(souhrn!$C$2:$C$1899,MATCH(CONCATENATE("23#",$B121),souhrn!$E$2:$E$1899,0),1),body!$A$2:$A$34,0),1),"")</f>
        <v>24</v>
      </c>
      <c r="P121">
        <f>IFERROR(INDEX(body!$F$2:$F$34,MATCH(INDEX(souhrn!$C$2:$C$1899,MATCH(CONCATENATE("24#",$B121),souhrn!$E$2:$E$1899,0),1),body!$A$2:$A$34,0),1),"")</f>
        <v>20</v>
      </c>
      <c r="Q121" t="str">
        <f>IFERROR(INDEX(body!$D$2:$D$34,MATCH(INDEX(souhrn!$C$2:$C$1899,MATCH(CONCATENATE("9#",$B121),souhrn!$E$2:$E$1899,0),1),body!$A$2:$A$34,0),1),"")</f>
        <v/>
      </c>
      <c r="R121" t="str">
        <f>IFERROR(INDEX(body!$D$2:$D$34,MATCH(INDEX(souhrn!$C$2:$C$1899,MATCH(CONCATENATE("10#",$B121),souhrn!$E$2:$E$1899,0),1),body!$A$2:$A$34,0),1),"")</f>
        <v/>
      </c>
      <c r="S121" t="str">
        <f>IFERROR(INDEX(body!$C$2:$C$34,MATCH(INDEX(souhrn!$C$2:$C$1899,MATCH(CONCATENATE("11#",$B121),souhrn!$E$2:$E$1899,0),1),body!$A$2:$A$34,0),1),"")</f>
        <v/>
      </c>
      <c r="T121" t="str">
        <f>IFERROR(INDEX(body!$C$2:$C$34,MATCH(INDEX(souhrn!$C$2:$C$1899,MATCH(CONCATENATE("12#",$B121),souhrn!$E$2:$E$1899,0),1),body!$A$2:$A$34,0),1),"")</f>
        <v/>
      </c>
      <c r="U121" t="str">
        <f>IFERROR(INDEX(body!$C$2:$C$34,MATCH(INDEX(souhrn!$C$2:$C$1899,MATCH(CONCATENATE("13#",$B121),souhrn!$E$2:$E$1899,0),1),body!$A$2:$A$34,0),1),"")</f>
        <v/>
      </c>
      <c r="V121" t="str">
        <f>IFERROR(INDEX(body!$C$2:$C$34,MATCH(INDEX(souhrn!$C$2:$C$1899,MATCH(CONCATENATE("14#",$B121),souhrn!$E$2:$E$1899,0),1),body!$A$2:$A$34,0),1),"")</f>
        <v/>
      </c>
      <c r="W121" t="str">
        <f>IFERROR(INDEX(body!$E$2:$E$34,MATCH(INDEX(souhrn!$C$2:$C$1899,MATCH(CONCATENATE("15#",$B121),souhrn!$E$2:$E$1899,0),1),body!$A$2:$A$34,0),1),"")</f>
        <v/>
      </c>
      <c r="X121" t="str">
        <f>IFERROR(INDEX(body!$E$2:$E$34,MATCH(INDEX(souhrn!$C$2:$C$1899,MATCH(CONCATENATE("16#",$B121),souhrn!$E$2:$E$1899,0),1),body!$A$2:$A$34,0),1),"")</f>
        <v/>
      </c>
      <c r="Y121" t="str">
        <f>IFERROR(INDEX(body!$E$2:$E$34,MATCH(INDEX(souhrn!$C$2:$C$1899,MATCH(CONCATENATE("17#",$B121),souhrn!$E$2:$E$1899,0),1),body!$A$2:$A$34,0),1),"")</f>
        <v/>
      </c>
      <c r="Z121" t="str">
        <f>IFERROR(INDEX(body!$E$2:$E$34,MATCH(INDEX(souhrn!$C$2:$C$1899,MATCH(CONCATENATE("18#",$B121),souhrn!$E$2:$E$1899,0),1),body!$A$2:$A$34,0),1),"")</f>
        <v/>
      </c>
      <c r="AA121">
        <f>INDEX(zavody!B:B,MATCH(B121,zavody!A:A,0))</f>
        <v>6</v>
      </c>
      <c r="AB121">
        <f t="shared" si="4"/>
        <v>146</v>
      </c>
      <c r="AC121">
        <f t="shared" si="5"/>
        <v>146</v>
      </c>
      <c r="AD121">
        <v>117</v>
      </c>
      <c r="AE121">
        <f t="shared" ref="AE121:AE127" si="11">SUM(IFERROR(LARGE(C121:V121,1),0),IFERROR(LARGE(C121:V121,2),0),IFERROR(LARGE(C121:V121,3),0),IFERROR(LARGE(C121:V121,4),0),IFERROR(LARGE(C121:V121,5),0),IFERROR(LARGE(C121:V121,6),0),IFERROR(LARGE(C121:V121,7),0),IFERROR(LARGE(C121:V121,8),0),IFERROR(LARGE(C121:V121,9),0),IFERROR(LARGE(C121:V121,10),0),IFERROR(LARGE(C121:V121,11),0),IFERROR(LARGE(C121:V121,12),0),)</f>
        <v>146</v>
      </c>
      <c r="AF121">
        <v>29</v>
      </c>
    </row>
    <row r="122" spans="1:32" x14ac:dyDescent="0.45">
      <c r="A122">
        <v>6452</v>
      </c>
      <c r="B122" t="s">
        <v>123</v>
      </c>
      <c r="C122" t="str">
        <f>IFERROR(INDEX(body!$B$2:$B$34,MATCH(INDEX(souhrn!$C$2:$C$1899,MATCH(CONCATENATE("1#",$B122),souhrn!$E$2:$E$1899,0),1),body!$A$2:$A$34,0),1),"")</f>
        <v/>
      </c>
      <c r="D122" t="str">
        <f>IFERROR(INDEX(body!$B$2:$B$34,MATCH(INDEX(souhrn!$C$2:$C$1899,MATCH(CONCATENATE("2#",$B122),souhrn!$E$2:$E$1899,0),1),body!$A$2:$A$34,0),1),"")</f>
        <v/>
      </c>
      <c r="E122" t="str">
        <f>IFERROR(INDEX(body!$B$2:$B$34,MATCH(INDEX(souhrn!$C$2:$C$1899,MATCH(CONCATENATE("3#",$B122),souhrn!$E$2:$E$1899,0),1),body!$A$2:$A$34,0),1),"")</f>
        <v/>
      </c>
      <c r="F122" t="str">
        <f>IFERROR(INDEX(body!$B$2:$B$34,MATCH(INDEX(souhrn!$C$2:$C$1899,MATCH(CONCATENATE("4#",$B122),souhrn!$E$2:$E$1899,0),1),body!$A$2:$A$34,0),1),"")</f>
        <v/>
      </c>
      <c r="G122" t="str">
        <f>IFERROR(INDEX(body!$B$2:$B$34,MATCH(INDEX(souhrn!$C$2:$C$1899,MATCH(CONCATENATE("5#",$B122),souhrn!$E$2:$E$1899,0),1),body!$A$2:$A$34,0),1),"")</f>
        <v/>
      </c>
      <c r="H122" t="str">
        <f>IFERROR(INDEX(body!$B$2:$B$34,MATCH(INDEX(souhrn!$C$2:$C$1899,MATCH(CONCATENATE("6#",$B122),souhrn!$E$2:$E$1899,0),1),body!$A$2:$A$34,0),1),"")</f>
        <v/>
      </c>
      <c r="I122" t="str">
        <f>IFERROR(INDEX(body!$B$2:$B$34,MATCH(INDEX(souhrn!$C$2:$C$1899,MATCH(CONCATENATE("7#",$B122),souhrn!$E$2:$E$1899,0),1),body!$A$2:$A$34,0),1),"")</f>
        <v/>
      </c>
      <c r="J122" t="str">
        <f>IFERROR(INDEX(body!$B$2:$B$34,MATCH(INDEX(souhrn!$C$2:$C$1899,MATCH(CONCATENATE("8#",$B122),souhrn!$E$2:$E$1899,0),1),body!$A$2:$A$34,0),1),"")</f>
        <v/>
      </c>
      <c r="K122">
        <f>IFERROR(INDEX(body!$F$2:$F$34,MATCH(INDEX(souhrn!$C$2:$C$1899,MATCH(CONCATENATE("19#",$B122),souhrn!$E$2:$E$1899,0),1),body!$A$2:$A$34,0),1),"")</f>
        <v>18</v>
      </c>
      <c r="L122">
        <f>IFERROR(INDEX(body!$F$2:$F$34,MATCH(INDEX(souhrn!$C$2:$C$1899,MATCH(CONCATENATE("20#",$B122),souhrn!$E$2:$E$1899,0),1),body!$A$2:$A$34,0),1),"")</f>
        <v>16</v>
      </c>
      <c r="M122">
        <f>IFERROR(INDEX(body!$F$2:$F$34,MATCH(INDEX(souhrn!$C$2:$C$1899,MATCH(CONCATENATE("21#",$B122),souhrn!$E$2:$E$1899,0),1),body!$A$2:$A$34,0),1),"")</f>
        <v>12</v>
      </c>
      <c r="N122">
        <f>IFERROR(INDEX(body!$F$2:$F$34,MATCH(INDEX(souhrn!$C$2:$C$1899,MATCH(CONCATENATE("22#",$B122),souhrn!$E$2:$E$1899,0),1),body!$A$2:$A$34,0),1),"")</f>
        <v>18</v>
      </c>
      <c r="O122">
        <f>IFERROR(INDEX(body!$F$2:$F$34,MATCH(INDEX(souhrn!$C$2:$C$1899,MATCH(CONCATENATE("23#",$B122),souhrn!$E$2:$E$1899,0),1),body!$A$2:$A$34,0),1),"")</f>
        <v>8</v>
      </c>
      <c r="P122">
        <f>IFERROR(INDEX(body!$F$2:$F$34,MATCH(INDEX(souhrn!$C$2:$C$1899,MATCH(CONCATENATE("24#",$B122),souhrn!$E$2:$E$1899,0),1),body!$A$2:$A$34,0),1),"")</f>
        <v>0</v>
      </c>
      <c r="Q122" t="str">
        <f>IFERROR(INDEX(body!$D$2:$D$34,MATCH(INDEX(souhrn!$C$2:$C$1899,MATCH(CONCATENATE("9#",$B122),souhrn!$E$2:$E$1899,0),1),body!$A$2:$A$34,0),1),"")</f>
        <v/>
      </c>
      <c r="R122" t="str">
        <f>IFERROR(INDEX(body!$D$2:$D$34,MATCH(INDEX(souhrn!$C$2:$C$1899,MATCH(CONCATENATE("10#",$B122),souhrn!$E$2:$E$1899,0),1),body!$A$2:$A$34,0),1),"")</f>
        <v/>
      </c>
      <c r="S122" t="str">
        <f>IFERROR(INDEX(body!$C$2:$C$34,MATCH(INDEX(souhrn!$C$2:$C$1899,MATCH(CONCATENATE("11#",$B122),souhrn!$E$2:$E$1899,0),1),body!$A$2:$A$34,0),1),"")</f>
        <v/>
      </c>
      <c r="T122" t="str">
        <f>IFERROR(INDEX(body!$C$2:$C$34,MATCH(INDEX(souhrn!$C$2:$C$1899,MATCH(CONCATENATE("12#",$B122),souhrn!$E$2:$E$1899,0),1),body!$A$2:$A$34,0),1),"")</f>
        <v/>
      </c>
      <c r="U122">
        <f>IFERROR(INDEX(body!$C$2:$C$34,MATCH(INDEX(souhrn!$C$2:$C$1899,MATCH(CONCATENATE("13#",$B122),souhrn!$E$2:$E$1899,0),1),body!$A$2:$A$34,0),1),"")</f>
        <v>16</v>
      </c>
      <c r="V122">
        <f>IFERROR(INDEX(body!$C$2:$C$34,MATCH(INDEX(souhrn!$C$2:$C$1899,MATCH(CONCATENATE("14#",$B122),souhrn!$E$2:$E$1899,0),1),body!$A$2:$A$34,0),1),"")</f>
        <v>16</v>
      </c>
      <c r="W122" t="str">
        <f>IFERROR(INDEX(body!$E$2:$E$34,MATCH(INDEX(souhrn!$C$2:$C$1899,MATCH(CONCATENATE("15#",$B122),souhrn!$E$2:$E$1899,0),1),body!$A$2:$A$34,0),1),"")</f>
        <v/>
      </c>
      <c r="X122" t="str">
        <f>IFERROR(INDEX(body!$E$2:$E$34,MATCH(INDEX(souhrn!$C$2:$C$1899,MATCH(CONCATENATE("16#",$B122),souhrn!$E$2:$E$1899,0),1),body!$A$2:$A$34,0),1),"")</f>
        <v/>
      </c>
      <c r="Y122">
        <f>IFERROR(INDEX(body!$E$2:$E$34,MATCH(INDEX(souhrn!$C$2:$C$1899,MATCH(CONCATENATE("17#",$B122),souhrn!$E$2:$E$1899,0),1),body!$A$2:$A$34,0),1),"")</f>
        <v>20</v>
      </c>
      <c r="Z122">
        <f>IFERROR(INDEX(body!$E$2:$E$34,MATCH(INDEX(souhrn!$C$2:$C$1899,MATCH(CONCATENATE("18#",$B122),souhrn!$E$2:$E$1899,0),1),body!$A$2:$A$34,0),1),"")</f>
        <v>22</v>
      </c>
      <c r="AA122">
        <f>INDEX(zavody!B:B,MATCH(B122,zavody!A:A,0))</f>
        <v>10</v>
      </c>
      <c r="AB122">
        <f t="shared" si="4"/>
        <v>146</v>
      </c>
      <c r="AC122">
        <f t="shared" si="5"/>
        <v>146</v>
      </c>
      <c r="AD122">
        <v>118</v>
      </c>
      <c r="AE122">
        <f t="shared" si="11"/>
        <v>104</v>
      </c>
      <c r="AF122">
        <v>253</v>
      </c>
    </row>
    <row r="123" spans="1:32" x14ac:dyDescent="0.45">
      <c r="A123">
        <v>2818</v>
      </c>
      <c r="B123" t="s">
        <v>219</v>
      </c>
      <c r="C123" t="str">
        <f>IFERROR(INDEX(body!$B$2:$B$34,MATCH(INDEX(souhrn!$C$2:$C$1899,MATCH(CONCATENATE("1#",$B123),souhrn!$E$2:$E$1899,0),1),body!$A$2:$A$34,0),1),"")</f>
        <v/>
      </c>
      <c r="D123" t="str">
        <f>IFERROR(INDEX(body!$B$2:$B$34,MATCH(INDEX(souhrn!$C$2:$C$1899,MATCH(CONCATENATE("2#",$B123),souhrn!$E$2:$E$1899,0),1),body!$A$2:$A$34,0),1),"")</f>
        <v/>
      </c>
      <c r="E123" t="str">
        <f>IFERROR(INDEX(body!$B$2:$B$34,MATCH(INDEX(souhrn!$C$2:$C$1899,MATCH(CONCATENATE("3#",$B123),souhrn!$E$2:$E$1899,0),1),body!$A$2:$A$34,0),1),"")</f>
        <v/>
      </c>
      <c r="F123" t="str">
        <f>IFERROR(INDEX(body!$B$2:$B$34,MATCH(INDEX(souhrn!$C$2:$C$1899,MATCH(CONCATENATE("4#",$B123),souhrn!$E$2:$E$1899,0),1),body!$A$2:$A$34,0),1),"")</f>
        <v/>
      </c>
      <c r="G123" t="str">
        <f>IFERROR(INDEX(body!$B$2:$B$34,MATCH(INDEX(souhrn!$C$2:$C$1899,MATCH(CONCATENATE("5#",$B123),souhrn!$E$2:$E$1899,0),1),body!$A$2:$A$34,0),1),"")</f>
        <v/>
      </c>
      <c r="H123" t="str">
        <f>IFERROR(INDEX(body!$B$2:$B$34,MATCH(INDEX(souhrn!$C$2:$C$1899,MATCH(CONCATENATE("6#",$B123),souhrn!$E$2:$E$1899,0),1),body!$A$2:$A$34,0),1),"")</f>
        <v/>
      </c>
      <c r="I123" t="str">
        <f>IFERROR(INDEX(body!$B$2:$B$34,MATCH(INDEX(souhrn!$C$2:$C$1899,MATCH(CONCATENATE("7#",$B123),souhrn!$E$2:$E$1899,0),1),body!$A$2:$A$34,0),1),"")</f>
        <v/>
      </c>
      <c r="J123" t="str">
        <f>IFERROR(INDEX(body!$B$2:$B$34,MATCH(INDEX(souhrn!$C$2:$C$1899,MATCH(CONCATENATE("8#",$B123),souhrn!$E$2:$E$1899,0),1),body!$A$2:$A$34,0),1),"")</f>
        <v/>
      </c>
      <c r="K123">
        <f>IFERROR(INDEX(body!$F$2:$F$34,MATCH(INDEX(souhrn!$C$2:$C$1899,MATCH(CONCATENATE("19#",$B123),souhrn!$E$2:$E$1899,0),1),body!$A$2:$A$34,0),1),"")</f>
        <v>32</v>
      </c>
      <c r="L123">
        <f>IFERROR(INDEX(body!$F$2:$F$34,MATCH(INDEX(souhrn!$C$2:$C$1899,MATCH(CONCATENATE("20#",$B123),souhrn!$E$2:$E$1899,0),1),body!$A$2:$A$34,0),1),"")</f>
        <v>22</v>
      </c>
      <c r="M123">
        <f>IFERROR(INDEX(body!$F$2:$F$34,MATCH(INDEX(souhrn!$C$2:$C$1899,MATCH(CONCATENATE("21#",$B123),souhrn!$E$2:$E$1899,0),1),body!$A$2:$A$34,0),1),"")</f>
        <v>28</v>
      </c>
      <c r="N123">
        <f>IFERROR(INDEX(body!$F$2:$F$34,MATCH(INDEX(souhrn!$C$2:$C$1899,MATCH(CONCATENATE("22#",$B123),souhrn!$E$2:$E$1899,0),1),body!$A$2:$A$34,0),1),"")</f>
        <v>10</v>
      </c>
      <c r="O123">
        <f>IFERROR(INDEX(body!$F$2:$F$34,MATCH(INDEX(souhrn!$C$2:$C$1899,MATCH(CONCATENATE("23#",$B123),souhrn!$E$2:$E$1899,0),1),body!$A$2:$A$34,0),1),"")</f>
        <v>34</v>
      </c>
      <c r="P123">
        <f>IFERROR(INDEX(body!$F$2:$F$34,MATCH(INDEX(souhrn!$C$2:$C$1899,MATCH(CONCATENATE("24#",$B123),souhrn!$E$2:$E$1899,0),1),body!$A$2:$A$34,0),1),"")</f>
        <v>18</v>
      </c>
      <c r="Q123" t="str">
        <f>IFERROR(INDEX(body!$D$2:$D$34,MATCH(INDEX(souhrn!$C$2:$C$1899,MATCH(CONCATENATE("9#",$B123),souhrn!$E$2:$E$1899,0),1),body!$A$2:$A$34,0),1),"")</f>
        <v/>
      </c>
      <c r="R123" t="str">
        <f>IFERROR(INDEX(body!$D$2:$D$34,MATCH(INDEX(souhrn!$C$2:$C$1899,MATCH(CONCATENATE("10#",$B123),souhrn!$E$2:$E$1899,0),1),body!$A$2:$A$34,0),1),"")</f>
        <v/>
      </c>
      <c r="S123" t="str">
        <f>IFERROR(INDEX(body!$C$2:$C$34,MATCH(INDEX(souhrn!$C$2:$C$1899,MATCH(CONCATENATE("11#",$B123),souhrn!$E$2:$E$1899,0),1),body!$A$2:$A$34,0),1),"")</f>
        <v/>
      </c>
      <c r="T123" t="str">
        <f>IFERROR(INDEX(body!$C$2:$C$34,MATCH(INDEX(souhrn!$C$2:$C$1899,MATCH(CONCATENATE("12#",$B123),souhrn!$E$2:$E$1899,0),1),body!$A$2:$A$34,0),1),"")</f>
        <v/>
      </c>
      <c r="U123" t="str">
        <f>IFERROR(INDEX(body!$C$2:$C$34,MATCH(INDEX(souhrn!$C$2:$C$1899,MATCH(CONCATENATE("13#",$B123),souhrn!$E$2:$E$1899,0),1),body!$A$2:$A$34,0),1),"")</f>
        <v/>
      </c>
      <c r="V123" t="str">
        <f>IFERROR(INDEX(body!$C$2:$C$34,MATCH(INDEX(souhrn!$C$2:$C$1899,MATCH(CONCATENATE("14#",$B123),souhrn!$E$2:$E$1899,0),1),body!$A$2:$A$34,0),1),"")</f>
        <v/>
      </c>
      <c r="W123" t="str">
        <f>IFERROR(INDEX(body!$E$2:$E$34,MATCH(INDEX(souhrn!$C$2:$C$1899,MATCH(CONCATENATE("15#",$B123),souhrn!$E$2:$E$1899,0),1),body!$A$2:$A$34,0),1),"")</f>
        <v/>
      </c>
      <c r="X123" t="str">
        <f>IFERROR(INDEX(body!$E$2:$E$34,MATCH(INDEX(souhrn!$C$2:$C$1899,MATCH(CONCATENATE("16#",$B123),souhrn!$E$2:$E$1899,0),1),body!$A$2:$A$34,0),1),"")</f>
        <v/>
      </c>
      <c r="Y123" t="str">
        <f>IFERROR(INDEX(body!$E$2:$E$34,MATCH(INDEX(souhrn!$C$2:$C$1899,MATCH(CONCATENATE("17#",$B123),souhrn!$E$2:$E$1899,0),1),body!$A$2:$A$34,0),1),"")</f>
        <v/>
      </c>
      <c r="Z123" t="str">
        <f>IFERROR(INDEX(body!$E$2:$E$34,MATCH(INDEX(souhrn!$C$2:$C$1899,MATCH(CONCATENATE("18#",$B123),souhrn!$E$2:$E$1899,0),1),body!$A$2:$A$34,0),1),"")</f>
        <v/>
      </c>
      <c r="AA123">
        <f>INDEX(zavody!B:B,MATCH(B123,zavody!A:A,0))</f>
        <v>6</v>
      </c>
      <c r="AB123">
        <f t="shared" si="4"/>
        <v>144</v>
      </c>
      <c r="AC123">
        <f t="shared" si="5"/>
        <v>144</v>
      </c>
      <c r="AD123">
        <v>119</v>
      </c>
      <c r="AE123">
        <f t="shared" si="11"/>
        <v>144</v>
      </c>
      <c r="AF123">
        <v>56</v>
      </c>
    </row>
    <row r="124" spans="1:32" x14ac:dyDescent="0.45">
      <c r="A124">
        <v>6470</v>
      </c>
      <c r="B124" t="s">
        <v>177</v>
      </c>
      <c r="C124" t="str">
        <f>IFERROR(INDEX(body!$B$2:$B$34,MATCH(INDEX(souhrn!$C$2:$C$1899,MATCH(CONCATENATE("1#",$B124),souhrn!$E$2:$E$1899,0),1),body!$A$2:$A$34,0),1),"")</f>
        <v/>
      </c>
      <c r="D124" t="str">
        <f>IFERROR(INDEX(body!$B$2:$B$34,MATCH(INDEX(souhrn!$C$2:$C$1899,MATCH(CONCATENATE("2#",$B124),souhrn!$E$2:$E$1899,0),1),body!$A$2:$A$34,0),1),"")</f>
        <v/>
      </c>
      <c r="E124" t="str">
        <f>IFERROR(INDEX(body!$B$2:$B$34,MATCH(INDEX(souhrn!$C$2:$C$1899,MATCH(CONCATENATE("3#",$B124),souhrn!$E$2:$E$1899,0),1),body!$A$2:$A$34,0),1),"")</f>
        <v/>
      </c>
      <c r="F124" t="str">
        <f>IFERROR(INDEX(body!$B$2:$B$34,MATCH(INDEX(souhrn!$C$2:$C$1899,MATCH(CONCATENATE("4#",$B124),souhrn!$E$2:$E$1899,0),1),body!$A$2:$A$34,0),1),"")</f>
        <v/>
      </c>
      <c r="G124" t="str">
        <f>IFERROR(INDEX(body!$B$2:$B$34,MATCH(INDEX(souhrn!$C$2:$C$1899,MATCH(CONCATENATE("5#",$B124),souhrn!$E$2:$E$1899,0),1),body!$A$2:$A$34,0),1),"")</f>
        <v/>
      </c>
      <c r="H124" t="str">
        <f>IFERROR(INDEX(body!$B$2:$B$34,MATCH(INDEX(souhrn!$C$2:$C$1899,MATCH(CONCATENATE("6#",$B124),souhrn!$E$2:$E$1899,0),1),body!$A$2:$A$34,0),1),"")</f>
        <v/>
      </c>
      <c r="I124" t="str">
        <f>IFERROR(INDEX(body!$B$2:$B$34,MATCH(INDEX(souhrn!$C$2:$C$1899,MATCH(CONCATENATE("7#",$B124),souhrn!$E$2:$E$1899,0),1),body!$A$2:$A$34,0),1),"")</f>
        <v/>
      </c>
      <c r="J124" t="str">
        <f>IFERROR(INDEX(body!$B$2:$B$34,MATCH(INDEX(souhrn!$C$2:$C$1899,MATCH(CONCATENATE("8#",$B124),souhrn!$E$2:$E$1899,0),1),body!$A$2:$A$34,0),1),"")</f>
        <v/>
      </c>
      <c r="K124">
        <f>IFERROR(INDEX(body!$F$2:$F$34,MATCH(INDEX(souhrn!$C$2:$C$1899,MATCH(CONCATENATE("19#",$B124),souhrn!$E$2:$E$1899,0),1),body!$A$2:$A$34,0),1),"")</f>
        <v>12</v>
      </c>
      <c r="L124">
        <f>IFERROR(INDEX(body!$F$2:$F$34,MATCH(INDEX(souhrn!$C$2:$C$1899,MATCH(CONCATENATE("20#",$B124),souhrn!$E$2:$E$1899,0),1),body!$A$2:$A$34,0),1),"")</f>
        <v>30</v>
      </c>
      <c r="M124" t="str">
        <f>IFERROR(INDEX(body!$F$2:$F$34,MATCH(INDEX(souhrn!$C$2:$C$1899,MATCH(CONCATENATE("21#",$B124),souhrn!$E$2:$E$1899,0),1),body!$A$2:$A$34,0),1),"")</f>
        <v/>
      </c>
      <c r="N124" t="str">
        <f>IFERROR(INDEX(body!$F$2:$F$34,MATCH(INDEX(souhrn!$C$2:$C$1899,MATCH(CONCATENATE("22#",$B124),souhrn!$E$2:$E$1899,0),1),body!$A$2:$A$34,0),1),"")</f>
        <v/>
      </c>
      <c r="O124">
        <f>IFERROR(INDEX(body!$F$2:$F$34,MATCH(INDEX(souhrn!$C$2:$C$1899,MATCH(CONCATENATE("23#",$B124),souhrn!$E$2:$E$1899,0),1),body!$A$2:$A$34,0),1),"")</f>
        <v>32</v>
      </c>
      <c r="P124">
        <f>IFERROR(INDEX(body!$F$2:$F$34,MATCH(INDEX(souhrn!$C$2:$C$1899,MATCH(CONCATENATE("24#",$B124),souhrn!$E$2:$E$1899,0),1),body!$A$2:$A$34,0),1),"")</f>
        <v>26</v>
      </c>
      <c r="Q124" t="str">
        <f>IFERROR(INDEX(body!$D$2:$D$34,MATCH(INDEX(souhrn!$C$2:$C$1899,MATCH(CONCATENATE("9#",$B124),souhrn!$E$2:$E$1899,0),1),body!$A$2:$A$34,0),1),"")</f>
        <v/>
      </c>
      <c r="R124" t="str">
        <f>IFERROR(INDEX(body!$D$2:$D$34,MATCH(INDEX(souhrn!$C$2:$C$1899,MATCH(CONCATENATE("10#",$B124),souhrn!$E$2:$E$1899,0),1),body!$A$2:$A$34,0),1),"")</f>
        <v/>
      </c>
      <c r="S124" t="str">
        <f>IFERROR(INDEX(body!$C$2:$C$34,MATCH(INDEX(souhrn!$C$2:$C$1899,MATCH(CONCATENATE("11#",$B124),souhrn!$E$2:$E$1899,0),1),body!$A$2:$A$34,0),1),"")</f>
        <v/>
      </c>
      <c r="T124" t="str">
        <f>IFERROR(INDEX(body!$C$2:$C$34,MATCH(INDEX(souhrn!$C$2:$C$1899,MATCH(CONCATENATE("12#",$B124),souhrn!$E$2:$E$1899,0),1),body!$A$2:$A$34,0),1),"")</f>
        <v/>
      </c>
      <c r="U124">
        <f>IFERROR(INDEX(body!$C$2:$C$34,MATCH(INDEX(souhrn!$C$2:$C$1899,MATCH(CONCATENATE("13#",$B124),souhrn!$E$2:$E$1899,0),1),body!$A$2:$A$34,0),1),"")</f>
        <v>16</v>
      </c>
      <c r="V124">
        <f>IFERROR(INDEX(body!$C$2:$C$34,MATCH(INDEX(souhrn!$C$2:$C$1899,MATCH(CONCATENATE("14#",$B124),souhrn!$E$2:$E$1899,0),1),body!$A$2:$A$34,0),1),"")</f>
        <v>28</v>
      </c>
      <c r="W124" t="str">
        <f>IFERROR(INDEX(body!$E$2:$E$34,MATCH(INDEX(souhrn!$C$2:$C$1899,MATCH(CONCATENATE("15#",$B124),souhrn!$E$2:$E$1899,0),1),body!$A$2:$A$34,0),1),"")</f>
        <v/>
      </c>
      <c r="X124" t="str">
        <f>IFERROR(INDEX(body!$E$2:$E$34,MATCH(INDEX(souhrn!$C$2:$C$1899,MATCH(CONCATENATE("16#",$B124),souhrn!$E$2:$E$1899,0),1),body!$A$2:$A$34,0),1),"")</f>
        <v/>
      </c>
      <c r="Y124" t="str">
        <f>IFERROR(INDEX(body!$E$2:$E$34,MATCH(INDEX(souhrn!$C$2:$C$1899,MATCH(CONCATENATE("17#",$B124),souhrn!$E$2:$E$1899,0),1),body!$A$2:$A$34,0),1),"")</f>
        <v/>
      </c>
      <c r="Z124" t="str">
        <f>IFERROR(INDEX(body!$E$2:$E$34,MATCH(INDEX(souhrn!$C$2:$C$1899,MATCH(CONCATENATE("18#",$B124),souhrn!$E$2:$E$1899,0),1),body!$A$2:$A$34,0),1),"")</f>
        <v/>
      </c>
      <c r="AA124">
        <f>INDEX(zavody!B:B,MATCH(B124,zavody!A:A,0))</f>
        <v>6</v>
      </c>
      <c r="AB124">
        <f t="shared" si="4"/>
        <v>144</v>
      </c>
      <c r="AC124">
        <f t="shared" si="5"/>
        <v>144</v>
      </c>
      <c r="AD124">
        <v>120</v>
      </c>
      <c r="AE124">
        <f t="shared" si="11"/>
        <v>144</v>
      </c>
      <c r="AF124">
        <v>192</v>
      </c>
    </row>
    <row r="125" spans="1:32" x14ac:dyDescent="0.45">
      <c r="A125">
        <v>3357</v>
      </c>
      <c r="B125" t="s">
        <v>35</v>
      </c>
      <c r="C125" t="str">
        <f>IFERROR(INDEX(body!$B$2:$B$34,MATCH(INDEX(souhrn!$C$2:$C$1899,MATCH(CONCATENATE("1#",$B125),souhrn!$E$2:$E$1899,0),1),body!$A$2:$A$34,0),1),"")</f>
        <v/>
      </c>
      <c r="D125" t="str">
        <f>IFERROR(INDEX(body!$B$2:$B$34,MATCH(INDEX(souhrn!$C$2:$C$1899,MATCH(CONCATENATE("2#",$B125),souhrn!$E$2:$E$1899,0),1),body!$A$2:$A$34,0),1),"")</f>
        <v/>
      </c>
      <c r="E125" t="str">
        <f>IFERROR(INDEX(body!$B$2:$B$34,MATCH(INDEX(souhrn!$C$2:$C$1899,MATCH(CONCATENATE("3#",$B125),souhrn!$E$2:$E$1899,0),1),body!$A$2:$A$34,0),1),"")</f>
        <v/>
      </c>
      <c r="F125" t="str">
        <f>IFERROR(INDEX(body!$B$2:$B$34,MATCH(INDEX(souhrn!$C$2:$C$1899,MATCH(CONCATENATE("4#",$B125),souhrn!$E$2:$E$1899,0),1),body!$A$2:$A$34,0),1),"")</f>
        <v/>
      </c>
      <c r="G125" t="str">
        <f>IFERROR(INDEX(body!$B$2:$B$34,MATCH(INDEX(souhrn!$C$2:$C$1899,MATCH(CONCATENATE("5#",$B125),souhrn!$E$2:$E$1899,0),1),body!$A$2:$A$34,0),1),"")</f>
        <v/>
      </c>
      <c r="H125" t="str">
        <f>IFERROR(INDEX(body!$B$2:$B$34,MATCH(INDEX(souhrn!$C$2:$C$1899,MATCH(CONCATENATE("6#",$B125),souhrn!$E$2:$E$1899,0),1),body!$A$2:$A$34,0),1),"")</f>
        <v/>
      </c>
      <c r="I125" t="str">
        <f>IFERROR(INDEX(body!$B$2:$B$34,MATCH(INDEX(souhrn!$C$2:$C$1899,MATCH(CONCATENATE("7#",$B125),souhrn!$E$2:$E$1899,0),1),body!$A$2:$A$34,0),1),"")</f>
        <v/>
      </c>
      <c r="J125" t="str">
        <f>IFERROR(INDEX(body!$B$2:$B$34,MATCH(INDEX(souhrn!$C$2:$C$1899,MATCH(CONCATENATE("8#",$B125),souhrn!$E$2:$E$1899,0),1),body!$A$2:$A$34,0),1),"")</f>
        <v/>
      </c>
      <c r="K125">
        <f>IFERROR(INDEX(body!$F$2:$F$34,MATCH(INDEX(souhrn!$C$2:$C$1899,MATCH(CONCATENATE("19#",$B125),souhrn!$E$2:$E$1899,0),1),body!$A$2:$A$34,0),1),"")</f>
        <v>14</v>
      </c>
      <c r="L125">
        <f>IFERROR(INDEX(body!$F$2:$F$34,MATCH(INDEX(souhrn!$C$2:$C$1899,MATCH(CONCATENATE("20#",$B125),souhrn!$E$2:$E$1899,0),1),body!$A$2:$A$34,0),1),"")</f>
        <v>20</v>
      </c>
      <c r="M125">
        <f>IFERROR(INDEX(body!$F$2:$F$34,MATCH(INDEX(souhrn!$C$2:$C$1899,MATCH(CONCATENATE("21#",$B125),souhrn!$E$2:$E$1899,0),1),body!$A$2:$A$34,0),1),"")</f>
        <v>13</v>
      </c>
      <c r="N125">
        <f>IFERROR(INDEX(body!$F$2:$F$34,MATCH(INDEX(souhrn!$C$2:$C$1899,MATCH(CONCATENATE("22#",$B125),souhrn!$E$2:$E$1899,0),1),body!$A$2:$A$34,0),1),"")</f>
        <v>30</v>
      </c>
      <c r="O125">
        <f>IFERROR(INDEX(body!$F$2:$F$34,MATCH(INDEX(souhrn!$C$2:$C$1899,MATCH(CONCATENATE("23#",$B125),souhrn!$E$2:$E$1899,0),1),body!$A$2:$A$34,0),1),"")</f>
        <v>21</v>
      </c>
      <c r="P125">
        <f>IFERROR(INDEX(body!$F$2:$F$34,MATCH(INDEX(souhrn!$C$2:$C$1899,MATCH(CONCATENATE("24#",$B125),souhrn!$E$2:$E$1899,0),1),body!$A$2:$A$34,0),1),"")</f>
        <v>26</v>
      </c>
      <c r="Q125" t="str">
        <f>IFERROR(INDEX(body!$D$2:$D$34,MATCH(INDEX(souhrn!$C$2:$C$1899,MATCH(CONCATENATE("9#",$B125),souhrn!$E$2:$E$1899,0),1),body!$A$2:$A$34,0),1),"")</f>
        <v/>
      </c>
      <c r="R125" t="str">
        <f>IFERROR(INDEX(body!$D$2:$D$34,MATCH(INDEX(souhrn!$C$2:$C$1899,MATCH(CONCATENATE("10#",$B125),souhrn!$E$2:$E$1899,0),1),body!$A$2:$A$34,0),1),"")</f>
        <v/>
      </c>
      <c r="S125">
        <f>IFERROR(INDEX(body!$C$2:$C$34,MATCH(INDEX(souhrn!$C$2:$C$1899,MATCH(CONCATENATE("11#",$B125),souhrn!$E$2:$E$1899,0),1),body!$A$2:$A$34,0),1),"")</f>
        <v>10</v>
      </c>
      <c r="T125">
        <f>IFERROR(INDEX(body!$C$2:$C$34,MATCH(INDEX(souhrn!$C$2:$C$1899,MATCH(CONCATENATE("12#",$B125),souhrn!$E$2:$E$1899,0),1),body!$A$2:$A$34,0),1),"")</f>
        <v>10</v>
      </c>
      <c r="U125" t="str">
        <f>IFERROR(INDEX(body!$C$2:$C$34,MATCH(INDEX(souhrn!$C$2:$C$1899,MATCH(CONCATENATE("13#",$B125),souhrn!$E$2:$E$1899,0),1),body!$A$2:$A$34,0),1),"")</f>
        <v/>
      </c>
      <c r="V125" t="str">
        <f>IFERROR(INDEX(body!$C$2:$C$34,MATCH(INDEX(souhrn!$C$2:$C$1899,MATCH(CONCATENATE("14#",$B125),souhrn!$E$2:$E$1899,0),1),body!$A$2:$A$34,0),1),"")</f>
        <v/>
      </c>
      <c r="W125" t="str">
        <f>IFERROR(INDEX(body!$E$2:$E$34,MATCH(INDEX(souhrn!$C$2:$C$1899,MATCH(CONCATENATE("15#",$B125),souhrn!$E$2:$E$1899,0),1),body!$A$2:$A$34,0),1),"")</f>
        <v/>
      </c>
      <c r="X125" t="str">
        <f>IFERROR(INDEX(body!$E$2:$E$34,MATCH(INDEX(souhrn!$C$2:$C$1899,MATCH(CONCATENATE("16#",$B125),souhrn!$E$2:$E$1899,0),1),body!$A$2:$A$34,0),1),"")</f>
        <v/>
      </c>
      <c r="Y125" t="str">
        <f>IFERROR(INDEX(body!$E$2:$E$34,MATCH(INDEX(souhrn!$C$2:$C$1899,MATCH(CONCATENATE("17#",$B125),souhrn!$E$2:$E$1899,0),1),body!$A$2:$A$34,0),1),"")</f>
        <v/>
      </c>
      <c r="Z125" t="str">
        <f>IFERROR(INDEX(body!$E$2:$E$34,MATCH(INDEX(souhrn!$C$2:$C$1899,MATCH(CONCATENATE("18#",$B125),souhrn!$E$2:$E$1899,0),1),body!$A$2:$A$34,0),1),"")</f>
        <v/>
      </c>
      <c r="AA125">
        <f>INDEX(zavody!B:B,MATCH(B125,zavody!A:A,0))</f>
        <v>8</v>
      </c>
      <c r="AB125">
        <f t="shared" si="4"/>
        <v>144</v>
      </c>
      <c r="AC125">
        <f t="shared" si="5"/>
        <v>144</v>
      </c>
      <c r="AD125">
        <v>121</v>
      </c>
      <c r="AE125">
        <f t="shared" si="11"/>
        <v>144</v>
      </c>
      <c r="AF125">
        <v>75</v>
      </c>
    </row>
    <row r="126" spans="1:32" x14ac:dyDescent="0.45">
      <c r="A126">
        <v>4320</v>
      </c>
      <c r="B126" t="s">
        <v>111</v>
      </c>
      <c r="C126" t="str">
        <f>IFERROR(INDEX(body!$B$2:$B$34,MATCH(INDEX(souhrn!$C$2:$C$1899,MATCH(CONCATENATE("1#",$B126),souhrn!$E$2:$E$1899,0),1),body!$A$2:$A$34,0),1),"")</f>
        <v/>
      </c>
      <c r="D126" t="str">
        <f>IFERROR(INDEX(body!$B$2:$B$34,MATCH(INDEX(souhrn!$C$2:$C$1899,MATCH(CONCATENATE("2#",$B126),souhrn!$E$2:$E$1899,0),1),body!$A$2:$A$34,0),1),"")</f>
        <v/>
      </c>
      <c r="E126" t="str">
        <f>IFERROR(INDEX(body!$B$2:$B$34,MATCH(INDEX(souhrn!$C$2:$C$1899,MATCH(CONCATENATE("3#",$B126),souhrn!$E$2:$E$1899,0),1),body!$A$2:$A$34,0),1),"")</f>
        <v/>
      </c>
      <c r="F126" t="str">
        <f>IFERROR(INDEX(body!$B$2:$B$34,MATCH(INDEX(souhrn!$C$2:$C$1899,MATCH(CONCATENATE("4#",$B126),souhrn!$E$2:$E$1899,0),1),body!$A$2:$A$34,0),1),"")</f>
        <v/>
      </c>
      <c r="G126" t="str">
        <f>IFERROR(INDEX(body!$B$2:$B$34,MATCH(INDEX(souhrn!$C$2:$C$1899,MATCH(CONCATENATE("5#",$B126),souhrn!$E$2:$E$1899,0),1),body!$A$2:$A$34,0),1),"")</f>
        <v/>
      </c>
      <c r="H126" t="str">
        <f>IFERROR(INDEX(body!$B$2:$B$34,MATCH(INDEX(souhrn!$C$2:$C$1899,MATCH(CONCATENATE("6#",$B126),souhrn!$E$2:$E$1899,0),1),body!$A$2:$A$34,0),1),"")</f>
        <v/>
      </c>
      <c r="I126" t="str">
        <f>IFERROR(INDEX(body!$B$2:$B$34,MATCH(INDEX(souhrn!$C$2:$C$1899,MATCH(CONCATENATE("7#",$B126),souhrn!$E$2:$E$1899,0),1),body!$A$2:$A$34,0),1),"")</f>
        <v/>
      </c>
      <c r="J126" t="str">
        <f>IFERROR(INDEX(body!$B$2:$B$34,MATCH(INDEX(souhrn!$C$2:$C$1899,MATCH(CONCATENATE("8#",$B126),souhrn!$E$2:$E$1899,0),1),body!$A$2:$A$34,0),1),"")</f>
        <v/>
      </c>
      <c r="K126" t="str">
        <f>IFERROR(INDEX(body!$F$2:$F$34,MATCH(INDEX(souhrn!$C$2:$C$1899,MATCH(CONCATENATE("19#",$B126),souhrn!$E$2:$E$1899,0),1),body!$A$2:$A$34,0),1),"")</f>
        <v/>
      </c>
      <c r="L126" t="str">
        <f>IFERROR(INDEX(body!$F$2:$F$34,MATCH(INDEX(souhrn!$C$2:$C$1899,MATCH(CONCATENATE("20#",$B126),souhrn!$E$2:$E$1899,0),1),body!$A$2:$A$34,0),1),"")</f>
        <v/>
      </c>
      <c r="M126" t="str">
        <f>IFERROR(INDEX(body!$F$2:$F$34,MATCH(INDEX(souhrn!$C$2:$C$1899,MATCH(CONCATENATE("21#",$B126),souhrn!$E$2:$E$1899,0),1),body!$A$2:$A$34,0),1),"")</f>
        <v/>
      </c>
      <c r="N126" t="str">
        <f>IFERROR(INDEX(body!$F$2:$F$34,MATCH(INDEX(souhrn!$C$2:$C$1899,MATCH(CONCATENATE("22#",$B126),souhrn!$E$2:$E$1899,0),1),body!$A$2:$A$34,0),1),"")</f>
        <v/>
      </c>
      <c r="O126" t="str">
        <f>IFERROR(INDEX(body!$F$2:$F$34,MATCH(INDEX(souhrn!$C$2:$C$1899,MATCH(CONCATENATE("23#",$B126),souhrn!$E$2:$E$1899,0),1),body!$A$2:$A$34,0),1),"")</f>
        <v/>
      </c>
      <c r="P126" t="str">
        <f>IFERROR(INDEX(body!$F$2:$F$34,MATCH(INDEX(souhrn!$C$2:$C$1899,MATCH(CONCATENATE("24#",$B126),souhrn!$E$2:$E$1899,0),1),body!$A$2:$A$34,0),1),"")</f>
        <v/>
      </c>
      <c r="Q126">
        <f>IFERROR(INDEX(body!$D$2:$D$34,MATCH(INDEX(souhrn!$C$2:$C$1899,MATCH(CONCATENATE("9#",$B126),souhrn!$E$2:$E$1899,0),1),body!$A$2:$A$34,0),1),"")</f>
        <v>30</v>
      </c>
      <c r="R126">
        <f>IFERROR(INDEX(body!$D$2:$D$34,MATCH(INDEX(souhrn!$C$2:$C$1899,MATCH(CONCATENATE("10#",$B126),souhrn!$E$2:$E$1899,0),1),body!$A$2:$A$34,0),1),"")</f>
        <v>20</v>
      </c>
      <c r="S126">
        <f>IFERROR(INDEX(body!$C$2:$C$34,MATCH(INDEX(souhrn!$C$2:$C$1899,MATCH(CONCATENATE("11#",$B126),souhrn!$E$2:$E$1899,0),1),body!$A$2:$A$34,0),1),"")</f>
        <v>10</v>
      </c>
      <c r="T126">
        <f>IFERROR(INDEX(body!$C$2:$C$34,MATCH(INDEX(souhrn!$C$2:$C$1899,MATCH(CONCATENATE("12#",$B126),souhrn!$E$2:$E$1899,0),1),body!$A$2:$A$34,0),1),"")</f>
        <v>14</v>
      </c>
      <c r="U126" t="str">
        <f>IFERROR(INDEX(body!$C$2:$C$34,MATCH(INDEX(souhrn!$C$2:$C$1899,MATCH(CONCATENATE("13#",$B126),souhrn!$E$2:$E$1899,0),1),body!$A$2:$A$34,0),1),"")</f>
        <v/>
      </c>
      <c r="V126" t="str">
        <f>IFERROR(INDEX(body!$C$2:$C$34,MATCH(INDEX(souhrn!$C$2:$C$1899,MATCH(CONCATENATE("14#",$B126),souhrn!$E$2:$E$1899,0),1),body!$A$2:$A$34,0),1),"")</f>
        <v/>
      </c>
      <c r="W126">
        <f>IFERROR(INDEX(body!$E$2:$E$34,MATCH(INDEX(souhrn!$C$2:$C$1899,MATCH(CONCATENATE("15#",$B126),souhrn!$E$2:$E$1899,0),1),body!$A$2:$A$34,0),1),"")</f>
        <v>18</v>
      </c>
      <c r="X126">
        <f>IFERROR(INDEX(body!$E$2:$E$34,MATCH(INDEX(souhrn!$C$2:$C$1899,MATCH(CONCATENATE("16#",$B126),souhrn!$E$2:$E$1899,0),1),body!$A$2:$A$34,0),1),"")</f>
        <v>16</v>
      </c>
      <c r="Y126">
        <f>IFERROR(INDEX(body!$E$2:$E$34,MATCH(INDEX(souhrn!$C$2:$C$1899,MATCH(CONCATENATE("17#",$B126),souhrn!$E$2:$E$1899,0),1),body!$A$2:$A$34,0),1),"")</f>
        <v>16</v>
      </c>
      <c r="Z126">
        <f>IFERROR(INDEX(body!$E$2:$E$34,MATCH(INDEX(souhrn!$C$2:$C$1899,MATCH(CONCATENATE("18#",$B126),souhrn!$E$2:$E$1899,0),1),body!$A$2:$A$34,0),1),"")</f>
        <v>20</v>
      </c>
      <c r="AA126">
        <f>INDEX(zavody!B:B,MATCH(B126,zavody!A:A,0))</f>
        <v>8</v>
      </c>
      <c r="AB126">
        <f t="shared" si="4"/>
        <v>144</v>
      </c>
      <c r="AC126">
        <f t="shared" si="5"/>
        <v>144</v>
      </c>
      <c r="AD126">
        <v>122</v>
      </c>
      <c r="AE126">
        <f t="shared" si="11"/>
        <v>74</v>
      </c>
      <c r="AF126">
        <v>129</v>
      </c>
    </row>
    <row r="127" spans="1:32" x14ac:dyDescent="0.45">
      <c r="A127">
        <v>2317</v>
      </c>
      <c r="B127" t="s">
        <v>220</v>
      </c>
      <c r="C127" t="str">
        <f>IFERROR(INDEX(body!$B$2:$B$34,MATCH(INDEX(souhrn!$C$2:$C$1899,MATCH(CONCATENATE("1#",$B127),souhrn!$E$2:$E$1899,0),1),body!$A$2:$A$34,0),1),"")</f>
        <v/>
      </c>
      <c r="D127" t="str">
        <f>IFERROR(INDEX(body!$B$2:$B$34,MATCH(INDEX(souhrn!$C$2:$C$1899,MATCH(CONCATENATE("2#",$B127),souhrn!$E$2:$E$1899,0),1),body!$A$2:$A$34,0),1),"")</f>
        <v/>
      </c>
      <c r="E127" t="str">
        <f>IFERROR(INDEX(body!$B$2:$B$34,MATCH(INDEX(souhrn!$C$2:$C$1899,MATCH(CONCATENATE("3#",$B127),souhrn!$E$2:$E$1899,0),1),body!$A$2:$A$34,0),1),"")</f>
        <v/>
      </c>
      <c r="F127" t="str">
        <f>IFERROR(INDEX(body!$B$2:$B$34,MATCH(INDEX(souhrn!$C$2:$C$1899,MATCH(CONCATENATE("4#",$B127),souhrn!$E$2:$E$1899,0),1),body!$A$2:$A$34,0),1),"")</f>
        <v/>
      </c>
      <c r="G127" t="str">
        <f>IFERROR(INDEX(body!$B$2:$B$34,MATCH(INDEX(souhrn!$C$2:$C$1899,MATCH(CONCATENATE("5#",$B127),souhrn!$E$2:$E$1899,0),1),body!$A$2:$A$34,0),1),"")</f>
        <v/>
      </c>
      <c r="H127" t="str">
        <f>IFERROR(INDEX(body!$B$2:$B$34,MATCH(INDEX(souhrn!$C$2:$C$1899,MATCH(CONCATENATE("6#",$B127),souhrn!$E$2:$E$1899,0),1),body!$A$2:$A$34,0),1),"")</f>
        <v/>
      </c>
      <c r="I127" t="str">
        <f>IFERROR(INDEX(body!$B$2:$B$34,MATCH(INDEX(souhrn!$C$2:$C$1899,MATCH(CONCATENATE("7#",$B127),souhrn!$E$2:$E$1899,0),1),body!$A$2:$A$34,0),1),"")</f>
        <v/>
      </c>
      <c r="J127" t="str">
        <f>IFERROR(INDEX(body!$B$2:$B$34,MATCH(INDEX(souhrn!$C$2:$C$1899,MATCH(CONCATENATE("8#",$B127),souhrn!$E$2:$E$1899,0),1),body!$A$2:$A$34,0),1),"")</f>
        <v/>
      </c>
      <c r="K127">
        <f>IFERROR(INDEX(body!$F$2:$F$34,MATCH(INDEX(souhrn!$C$2:$C$1899,MATCH(CONCATENATE("19#",$B127),souhrn!$E$2:$E$1899,0),1),body!$A$2:$A$34,0),1),"")</f>
        <v>30</v>
      </c>
      <c r="L127">
        <f>IFERROR(INDEX(body!$F$2:$F$34,MATCH(INDEX(souhrn!$C$2:$C$1899,MATCH(CONCATENATE("20#",$B127),souhrn!$E$2:$E$1899,0),1),body!$A$2:$A$34,0),1),"")</f>
        <v>28</v>
      </c>
      <c r="M127">
        <f>IFERROR(INDEX(body!$F$2:$F$34,MATCH(INDEX(souhrn!$C$2:$C$1899,MATCH(CONCATENATE("21#",$B127),souhrn!$E$2:$E$1899,0),1),body!$A$2:$A$34,0),1),"")</f>
        <v>18</v>
      </c>
      <c r="N127">
        <f>IFERROR(INDEX(body!$F$2:$F$34,MATCH(INDEX(souhrn!$C$2:$C$1899,MATCH(CONCATENATE("22#",$B127),souhrn!$E$2:$E$1899,0),1),body!$A$2:$A$34,0),1),"")</f>
        <v>24</v>
      </c>
      <c r="O127">
        <f>IFERROR(INDEX(body!$F$2:$F$34,MATCH(INDEX(souhrn!$C$2:$C$1899,MATCH(CONCATENATE("23#",$B127),souhrn!$E$2:$E$1899,0),1),body!$A$2:$A$34,0),1),"")</f>
        <v>18</v>
      </c>
      <c r="P127">
        <f>IFERROR(INDEX(body!$F$2:$F$34,MATCH(INDEX(souhrn!$C$2:$C$1899,MATCH(CONCATENATE("24#",$B127),souhrn!$E$2:$E$1899,0),1),body!$A$2:$A$34,0),1),"")</f>
        <v>24</v>
      </c>
      <c r="Q127" t="str">
        <f>IFERROR(INDEX(body!$D$2:$D$34,MATCH(INDEX(souhrn!$C$2:$C$1899,MATCH(CONCATENATE("9#",$B127),souhrn!$E$2:$E$1899,0),1),body!$A$2:$A$34,0),1),"")</f>
        <v/>
      </c>
      <c r="R127" t="str">
        <f>IFERROR(INDEX(body!$D$2:$D$34,MATCH(INDEX(souhrn!$C$2:$C$1899,MATCH(CONCATENATE("10#",$B127),souhrn!$E$2:$E$1899,0),1),body!$A$2:$A$34,0),1),"")</f>
        <v/>
      </c>
      <c r="S127" t="str">
        <f>IFERROR(INDEX(body!$C$2:$C$34,MATCH(INDEX(souhrn!$C$2:$C$1899,MATCH(CONCATENATE("11#",$B127),souhrn!$E$2:$E$1899,0),1),body!$A$2:$A$34,0),1),"")</f>
        <v/>
      </c>
      <c r="T127" t="str">
        <f>IFERROR(INDEX(body!$C$2:$C$34,MATCH(INDEX(souhrn!$C$2:$C$1899,MATCH(CONCATENATE("12#",$B127),souhrn!$E$2:$E$1899,0),1),body!$A$2:$A$34,0),1),"")</f>
        <v/>
      </c>
      <c r="U127" t="str">
        <f>IFERROR(INDEX(body!$C$2:$C$34,MATCH(INDEX(souhrn!$C$2:$C$1899,MATCH(CONCATENATE("13#",$B127),souhrn!$E$2:$E$1899,0),1),body!$A$2:$A$34,0),1),"")</f>
        <v/>
      </c>
      <c r="V127" t="str">
        <f>IFERROR(INDEX(body!$C$2:$C$34,MATCH(INDEX(souhrn!$C$2:$C$1899,MATCH(CONCATENATE("14#",$B127),souhrn!$E$2:$E$1899,0),1),body!$A$2:$A$34,0),1),"")</f>
        <v/>
      </c>
      <c r="W127" t="str">
        <f>IFERROR(INDEX(body!$E$2:$E$34,MATCH(INDEX(souhrn!$C$2:$C$1899,MATCH(CONCATENATE("15#",$B127),souhrn!$E$2:$E$1899,0),1),body!$A$2:$A$34,0),1),"")</f>
        <v/>
      </c>
      <c r="X127" t="str">
        <f>IFERROR(INDEX(body!$E$2:$E$34,MATCH(INDEX(souhrn!$C$2:$C$1899,MATCH(CONCATENATE("16#",$B127),souhrn!$E$2:$E$1899,0),1),body!$A$2:$A$34,0),1),"")</f>
        <v/>
      </c>
      <c r="Y127" t="str">
        <f>IFERROR(INDEX(body!$E$2:$E$34,MATCH(INDEX(souhrn!$C$2:$C$1899,MATCH(CONCATENATE("17#",$B127),souhrn!$E$2:$E$1899,0),1),body!$A$2:$A$34,0),1),"")</f>
        <v/>
      </c>
      <c r="Z127" t="str">
        <f>IFERROR(INDEX(body!$E$2:$E$34,MATCH(INDEX(souhrn!$C$2:$C$1899,MATCH(CONCATENATE("18#",$B127),souhrn!$E$2:$E$1899,0),1),body!$A$2:$A$34,0),1),"")</f>
        <v/>
      </c>
      <c r="AA127">
        <f>INDEX(zavody!B:B,MATCH(B127,zavody!A:A,0))</f>
        <v>6</v>
      </c>
      <c r="AB127">
        <f t="shared" si="4"/>
        <v>142</v>
      </c>
      <c r="AC127">
        <f t="shared" si="5"/>
        <v>142</v>
      </c>
      <c r="AD127">
        <v>123</v>
      </c>
      <c r="AE127">
        <f t="shared" si="11"/>
        <v>142</v>
      </c>
      <c r="AF127">
        <v>27</v>
      </c>
    </row>
    <row r="128" spans="1:32" x14ac:dyDescent="0.45">
      <c r="A128">
        <v>6928</v>
      </c>
      <c r="B128" t="s">
        <v>221</v>
      </c>
      <c r="C128" t="str">
        <f>IFERROR(INDEX(body!$B$2:$B$34,MATCH(INDEX(souhrn!$C$2:$C$1899,MATCH(CONCATENATE("1#",$B128),souhrn!$E$2:$E$1899,0),1),body!$A$2:$A$34,0),1),"")</f>
        <v/>
      </c>
      <c r="D128" t="str">
        <f>IFERROR(INDEX(body!$B$2:$B$34,MATCH(INDEX(souhrn!$C$2:$C$1899,MATCH(CONCATENATE("2#",$B128),souhrn!$E$2:$E$1899,0),1),body!$A$2:$A$34,0),1),"")</f>
        <v/>
      </c>
      <c r="E128" t="str">
        <f>IFERROR(INDEX(body!$B$2:$B$34,MATCH(INDEX(souhrn!$C$2:$C$1899,MATCH(CONCATENATE("3#",$B128),souhrn!$E$2:$E$1899,0),1),body!$A$2:$A$34,0),1),"")</f>
        <v/>
      </c>
      <c r="F128" t="str">
        <f>IFERROR(INDEX(body!$B$2:$B$34,MATCH(INDEX(souhrn!$C$2:$C$1899,MATCH(CONCATENATE("4#",$B128),souhrn!$E$2:$E$1899,0),1),body!$A$2:$A$34,0),1),"")</f>
        <v/>
      </c>
      <c r="G128" t="str">
        <f>IFERROR(INDEX(body!$B$2:$B$34,MATCH(INDEX(souhrn!$C$2:$C$1899,MATCH(CONCATENATE("5#",$B128),souhrn!$E$2:$E$1899,0),1),body!$A$2:$A$34,0),1),"")</f>
        <v/>
      </c>
      <c r="H128" t="str">
        <f>IFERROR(INDEX(body!$B$2:$B$34,MATCH(INDEX(souhrn!$C$2:$C$1899,MATCH(CONCATENATE("6#",$B128),souhrn!$E$2:$E$1899,0),1),body!$A$2:$A$34,0),1),"")</f>
        <v/>
      </c>
      <c r="I128" t="str">
        <f>IFERROR(INDEX(body!$B$2:$B$34,MATCH(INDEX(souhrn!$C$2:$C$1899,MATCH(CONCATENATE("7#",$B128),souhrn!$E$2:$E$1899,0),1),body!$A$2:$A$34,0),1),"")</f>
        <v/>
      </c>
      <c r="J128" t="str">
        <f>IFERROR(INDEX(body!$B$2:$B$34,MATCH(INDEX(souhrn!$C$2:$C$1899,MATCH(CONCATENATE("8#",$B128),souhrn!$E$2:$E$1899,0),1),body!$A$2:$A$34,0),1),"")</f>
        <v/>
      </c>
      <c r="K128">
        <f>IFERROR(INDEX(body!$F$2:$F$34,MATCH(INDEX(souhrn!$C$2:$C$1899,MATCH(CONCATENATE("19#",$B128),souhrn!$E$2:$E$1899,0),1),body!$A$2:$A$34,0),1),"")</f>
        <v>20</v>
      </c>
      <c r="L128">
        <f>IFERROR(INDEX(body!$F$2:$F$34,MATCH(INDEX(souhrn!$C$2:$C$1899,MATCH(CONCATENATE("20#",$B128),souhrn!$E$2:$E$1899,0),1),body!$A$2:$A$34,0),1),"")</f>
        <v>18</v>
      </c>
      <c r="M128">
        <f>IFERROR(INDEX(body!$F$2:$F$34,MATCH(INDEX(souhrn!$C$2:$C$1899,MATCH(CONCATENATE("21#",$B128),souhrn!$E$2:$E$1899,0),1),body!$A$2:$A$34,0),1),"")</f>
        <v>14</v>
      </c>
      <c r="N128">
        <f>IFERROR(INDEX(body!$F$2:$F$34,MATCH(INDEX(souhrn!$C$2:$C$1899,MATCH(CONCATENATE("22#",$B128),souhrn!$E$2:$E$1899,0),1),body!$A$2:$A$34,0),1),"")</f>
        <v>12</v>
      </c>
      <c r="O128">
        <f>IFERROR(INDEX(body!$F$2:$F$34,MATCH(INDEX(souhrn!$C$2:$C$1899,MATCH(CONCATENATE("23#",$B128),souhrn!$E$2:$E$1899,0),1),body!$A$2:$A$34,0),1),"")</f>
        <v>26</v>
      </c>
      <c r="P128">
        <f>IFERROR(INDEX(body!$F$2:$F$34,MATCH(INDEX(souhrn!$C$2:$C$1899,MATCH(CONCATENATE("24#",$B128),souhrn!$E$2:$E$1899,0),1),body!$A$2:$A$34,0),1),"")</f>
        <v>14</v>
      </c>
      <c r="Q128" t="str">
        <f>IFERROR(INDEX(body!$D$2:$D$34,MATCH(INDEX(souhrn!$C$2:$C$1899,MATCH(CONCATENATE("9#",$B128),souhrn!$E$2:$E$1899,0),1),body!$A$2:$A$34,0),1),"")</f>
        <v/>
      </c>
      <c r="R128" t="str">
        <f>IFERROR(INDEX(body!$D$2:$D$34,MATCH(INDEX(souhrn!$C$2:$C$1899,MATCH(CONCATENATE("10#",$B128),souhrn!$E$2:$E$1899,0),1),body!$A$2:$A$34,0),1),"")</f>
        <v/>
      </c>
      <c r="S128" t="str">
        <f>IFERROR(INDEX(body!$C$2:$C$34,MATCH(INDEX(souhrn!$C$2:$C$1899,MATCH(CONCATENATE("11#",$B128),souhrn!$E$2:$E$1899,0),1),body!$A$2:$A$34,0),1),"")</f>
        <v/>
      </c>
      <c r="T128" t="str">
        <f>IFERROR(INDEX(body!$C$2:$C$34,MATCH(INDEX(souhrn!$C$2:$C$1899,MATCH(CONCATENATE("12#",$B128),souhrn!$E$2:$E$1899,0),1),body!$A$2:$A$34,0),1),"")</f>
        <v/>
      </c>
      <c r="U128">
        <f>IFERROR(INDEX(body!$C$2:$C$34,MATCH(INDEX(souhrn!$C$2:$C$1899,MATCH(CONCATENATE("13#",$B128),souhrn!$E$2:$E$1899,0),1),body!$A$2:$A$34,0),1),"")</f>
        <v>14</v>
      </c>
      <c r="V128">
        <f>IFERROR(INDEX(body!$C$2:$C$34,MATCH(INDEX(souhrn!$C$2:$C$1899,MATCH(CONCATENATE("14#",$B128),souhrn!$E$2:$E$1899,0),1),body!$A$2:$A$34,0),1),"")</f>
        <v>24</v>
      </c>
      <c r="W128" t="str">
        <f>IFERROR(INDEX(body!$E$2:$E$34,MATCH(INDEX(souhrn!$C$2:$C$1899,MATCH(CONCATENATE("15#",$B128),souhrn!$E$2:$E$1899,0),1),body!$A$2:$A$34,0),1),"")</f>
        <v/>
      </c>
      <c r="X128" t="str">
        <f>IFERROR(INDEX(body!$E$2:$E$34,MATCH(INDEX(souhrn!$C$2:$C$1899,MATCH(CONCATENATE("16#",$B128),souhrn!$E$2:$E$1899,0),1),body!$A$2:$A$34,0),1),"")</f>
        <v/>
      </c>
      <c r="Y128" t="str">
        <f>IFERROR(INDEX(body!$E$2:$E$34,MATCH(INDEX(souhrn!$C$2:$C$1899,MATCH(CONCATENATE("17#",$B128),souhrn!$E$2:$E$1899,0),1),body!$A$2:$A$34,0),1),"")</f>
        <v/>
      </c>
      <c r="Z128" t="str">
        <f>IFERROR(INDEX(body!$E$2:$E$34,MATCH(INDEX(souhrn!$C$2:$C$1899,MATCH(CONCATENATE("18#",$B128),souhrn!$E$2:$E$1899,0),1),body!$A$2:$A$34,0),1),"")</f>
        <v/>
      </c>
      <c r="AA128">
        <f>INDEX(zavody!B:B,MATCH(B128,zavody!A:A,0))</f>
        <v>8</v>
      </c>
      <c r="AB128">
        <f t="shared" si="4"/>
        <v>142</v>
      </c>
      <c r="AC128">
        <f t="shared" si="5"/>
        <v>142</v>
      </c>
      <c r="AD128">
        <v>124</v>
      </c>
    </row>
    <row r="129" spans="1:32" x14ac:dyDescent="0.45">
      <c r="A129">
        <v>911</v>
      </c>
      <c r="B129" t="s">
        <v>137</v>
      </c>
      <c r="C129" t="str">
        <f>IFERROR(INDEX(body!$B$2:$B$34,MATCH(INDEX(souhrn!$C$2:$C$1899,MATCH(CONCATENATE("1#",$B129),souhrn!$E$2:$E$1899,0),1),body!$A$2:$A$34,0),1),"")</f>
        <v/>
      </c>
      <c r="D129" t="str">
        <f>IFERROR(INDEX(body!$B$2:$B$34,MATCH(INDEX(souhrn!$C$2:$C$1899,MATCH(CONCATENATE("2#",$B129),souhrn!$E$2:$E$1899,0),1),body!$A$2:$A$34,0),1),"")</f>
        <v/>
      </c>
      <c r="E129" t="str">
        <f>IFERROR(INDEX(body!$B$2:$B$34,MATCH(INDEX(souhrn!$C$2:$C$1899,MATCH(CONCATENATE("3#",$B129),souhrn!$E$2:$E$1899,0),1),body!$A$2:$A$34,0),1),"")</f>
        <v/>
      </c>
      <c r="F129" t="str">
        <f>IFERROR(INDEX(body!$B$2:$B$34,MATCH(INDEX(souhrn!$C$2:$C$1899,MATCH(CONCATENATE("4#",$B129),souhrn!$E$2:$E$1899,0),1),body!$A$2:$A$34,0),1),"")</f>
        <v/>
      </c>
      <c r="G129" t="str">
        <f>IFERROR(INDEX(body!$B$2:$B$34,MATCH(INDEX(souhrn!$C$2:$C$1899,MATCH(CONCATENATE("5#",$B129),souhrn!$E$2:$E$1899,0),1),body!$A$2:$A$34,0),1),"")</f>
        <v/>
      </c>
      <c r="H129" t="str">
        <f>IFERROR(INDEX(body!$B$2:$B$34,MATCH(INDEX(souhrn!$C$2:$C$1899,MATCH(CONCATENATE("6#",$B129),souhrn!$E$2:$E$1899,0),1),body!$A$2:$A$34,0),1),"")</f>
        <v/>
      </c>
      <c r="I129" t="str">
        <f>IFERROR(INDEX(body!$B$2:$B$34,MATCH(INDEX(souhrn!$C$2:$C$1899,MATCH(CONCATENATE("7#",$B129),souhrn!$E$2:$E$1899,0),1),body!$A$2:$A$34,0),1),"")</f>
        <v/>
      </c>
      <c r="J129" t="str">
        <f>IFERROR(INDEX(body!$B$2:$B$34,MATCH(INDEX(souhrn!$C$2:$C$1899,MATCH(CONCATENATE("8#",$B129),souhrn!$E$2:$E$1899,0),1),body!$A$2:$A$34,0),1),"")</f>
        <v/>
      </c>
      <c r="K129">
        <f>IFERROR(INDEX(body!$F$2:$F$34,MATCH(INDEX(souhrn!$C$2:$C$1899,MATCH(CONCATENATE("19#",$B129),souhrn!$E$2:$E$1899,0),1),body!$A$2:$A$34,0),1),"")</f>
        <v>8</v>
      </c>
      <c r="L129">
        <f>IFERROR(INDEX(body!$F$2:$F$34,MATCH(INDEX(souhrn!$C$2:$C$1899,MATCH(CONCATENATE("20#",$B129),souhrn!$E$2:$E$1899,0),1),body!$A$2:$A$34,0),1),"")</f>
        <v>10</v>
      </c>
      <c r="M129">
        <f>IFERROR(INDEX(body!$F$2:$F$34,MATCH(INDEX(souhrn!$C$2:$C$1899,MATCH(CONCATENATE("21#",$B129),souhrn!$E$2:$E$1899,0),1),body!$A$2:$A$34,0),1),"")</f>
        <v>24</v>
      </c>
      <c r="N129">
        <f>IFERROR(INDEX(body!$F$2:$F$34,MATCH(INDEX(souhrn!$C$2:$C$1899,MATCH(CONCATENATE("22#",$B129),souhrn!$E$2:$E$1899,0),1),body!$A$2:$A$34,0),1),"")</f>
        <v>14</v>
      </c>
      <c r="O129">
        <f>IFERROR(INDEX(body!$F$2:$F$34,MATCH(INDEX(souhrn!$C$2:$C$1899,MATCH(CONCATENATE("23#",$B129),souhrn!$E$2:$E$1899,0),1),body!$A$2:$A$34,0),1),"")</f>
        <v>21</v>
      </c>
      <c r="P129">
        <f>IFERROR(INDEX(body!$F$2:$F$34,MATCH(INDEX(souhrn!$C$2:$C$1899,MATCH(CONCATENATE("24#",$B129),souhrn!$E$2:$E$1899,0),1),body!$A$2:$A$34,0),1),"")</f>
        <v>30</v>
      </c>
      <c r="Q129" t="str">
        <f>IFERROR(INDEX(body!$D$2:$D$34,MATCH(INDEX(souhrn!$C$2:$C$1899,MATCH(CONCATENATE("9#",$B129),souhrn!$E$2:$E$1899,0),1),body!$A$2:$A$34,0),1),"")</f>
        <v/>
      </c>
      <c r="R129" t="str">
        <f>IFERROR(INDEX(body!$D$2:$D$34,MATCH(INDEX(souhrn!$C$2:$C$1899,MATCH(CONCATENATE("10#",$B129),souhrn!$E$2:$E$1899,0),1),body!$A$2:$A$34,0),1),"")</f>
        <v/>
      </c>
      <c r="S129">
        <f>IFERROR(INDEX(body!$C$2:$C$34,MATCH(INDEX(souhrn!$C$2:$C$1899,MATCH(CONCATENATE("11#",$B129),souhrn!$E$2:$E$1899,0),1),body!$A$2:$A$34,0),1),"")</f>
        <v>16</v>
      </c>
      <c r="T129">
        <f>IFERROR(INDEX(body!$C$2:$C$34,MATCH(INDEX(souhrn!$C$2:$C$1899,MATCH(CONCATENATE("12#",$B129),souhrn!$E$2:$E$1899,0),1),body!$A$2:$A$34,0),1),"")</f>
        <v>18</v>
      </c>
      <c r="U129" t="str">
        <f>IFERROR(INDEX(body!$C$2:$C$34,MATCH(INDEX(souhrn!$C$2:$C$1899,MATCH(CONCATENATE("13#",$B129),souhrn!$E$2:$E$1899,0),1),body!$A$2:$A$34,0),1),"")</f>
        <v/>
      </c>
      <c r="V129" t="str">
        <f>IFERROR(INDEX(body!$C$2:$C$34,MATCH(INDEX(souhrn!$C$2:$C$1899,MATCH(CONCATENATE("14#",$B129),souhrn!$E$2:$E$1899,0),1),body!$A$2:$A$34,0),1),"")</f>
        <v/>
      </c>
      <c r="W129" t="str">
        <f>IFERROR(INDEX(body!$E$2:$E$34,MATCH(INDEX(souhrn!$C$2:$C$1899,MATCH(CONCATENATE("15#",$B129),souhrn!$E$2:$E$1899,0),1),body!$A$2:$A$34,0),1),"")</f>
        <v/>
      </c>
      <c r="X129" t="str">
        <f>IFERROR(INDEX(body!$E$2:$E$34,MATCH(INDEX(souhrn!$C$2:$C$1899,MATCH(CONCATENATE("16#",$B129),souhrn!$E$2:$E$1899,0),1),body!$A$2:$A$34,0),1),"")</f>
        <v/>
      </c>
      <c r="Y129" t="str">
        <f>IFERROR(INDEX(body!$E$2:$E$34,MATCH(INDEX(souhrn!$C$2:$C$1899,MATCH(CONCATENATE("17#",$B129),souhrn!$E$2:$E$1899,0),1),body!$A$2:$A$34,0),1),"")</f>
        <v/>
      </c>
      <c r="Z129" t="str">
        <f>IFERROR(INDEX(body!$E$2:$E$34,MATCH(INDEX(souhrn!$C$2:$C$1899,MATCH(CONCATENATE("18#",$B129),souhrn!$E$2:$E$1899,0),1),body!$A$2:$A$34,0),1),"")</f>
        <v/>
      </c>
      <c r="AA129">
        <f>INDEX(zavody!B:B,MATCH(B129,zavody!A:A,0))</f>
        <v>8</v>
      </c>
      <c r="AB129">
        <f t="shared" si="4"/>
        <v>141</v>
      </c>
      <c r="AC129">
        <f t="shared" si="5"/>
        <v>141</v>
      </c>
      <c r="AD129">
        <v>125</v>
      </c>
      <c r="AE129">
        <f t="shared" ref="AE129:AE137" si="12">SUM(IFERROR(LARGE(C129:V129,1),0),IFERROR(LARGE(C129:V129,2),0),IFERROR(LARGE(C129:V129,3),0),IFERROR(LARGE(C129:V129,4),0),IFERROR(LARGE(C129:V129,5),0),IFERROR(LARGE(C129:V129,6),0),IFERROR(LARGE(C129:V129,7),0),IFERROR(LARGE(C129:V129,8),0),IFERROR(LARGE(C129:V129,9),0),IFERROR(LARGE(C129:V129,10),0),IFERROR(LARGE(C129:V129,11),0),IFERROR(LARGE(C129:V129,12),0),)</f>
        <v>141</v>
      </c>
      <c r="AF129">
        <v>10</v>
      </c>
    </row>
    <row r="130" spans="1:32" x14ac:dyDescent="0.45">
      <c r="A130">
        <v>4173</v>
      </c>
      <c r="B130" t="s">
        <v>129</v>
      </c>
      <c r="C130" t="str">
        <f>IFERROR(INDEX(body!$B$2:$B$34,MATCH(INDEX(souhrn!$C$2:$C$1899,MATCH(CONCATENATE("1#",$B130),souhrn!$E$2:$E$1899,0),1),body!$A$2:$A$34,0),1),"")</f>
        <v/>
      </c>
      <c r="D130" t="str">
        <f>IFERROR(INDEX(body!$B$2:$B$34,MATCH(INDEX(souhrn!$C$2:$C$1899,MATCH(CONCATENATE("2#",$B130),souhrn!$E$2:$E$1899,0),1),body!$A$2:$A$34,0),1),"")</f>
        <v/>
      </c>
      <c r="E130" t="str">
        <f>IFERROR(INDEX(body!$B$2:$B$34,MATCH(INDEX(souhrn!$C$2:$C$1899,MATCH(CONCATENATE("3#",$B130),souhrn!$E$2:$E$1899,0),1),body!$A$2:$A$34,0),1),"")</f>
        <v/>
      </c>
      <c r="F130" t="str">
        <f>IFERROR(INDEX(body!$B$2:$B$34,MATCH(INDEX(souhrn!$C$2:$C$1899,MATCH(CONCATENATE("4#",$B130),souhrn!$E$2:$E$1899,0),1),body!$A$2:$A$34,0),1),"")</f>
        <v/>
      </c>
      <c r="G130" t="str">
        <f>IFERROR(INDEX(body!$B$2:$B$34,MATCH(INDEX(souhrn!$C$2:$C$1899,MATCH(CONCATENATE("5#",$B130),souhrn!$E$2:$E$1899,0),1),body!$A$2:$A$34,0),1),"")</f>
        <v/>
      </c>
      <c r="H130" t="str">
        <f>IFERROR(INDEX(body!$B$2:$B$34,MATCH(INDEX(souhrn!$C$2:$C$1899,MATCH(CONCATENATE("6#",$B130),souhrn!$E$2:$E$1899,0),1),body!$A$2:$A$34,0),1),"")</f>
        <v/>
      </c>
      <c r="I130" t="str">
        <f>IFERROR(INDEX(body!$B$2:$B$34,MATCH(INDEX(souhrn!$C$2:$C$1899,MATCH(CONCATENATE("7#",$B130),souhrn!$E$2:$E$1899,0),1),body!$A$2:$A$34,0),1),"")</f>
        <v/>
      </c>
      <c r="J130" t="str">
        <f>IFERROR(INDEX(body!$B$2:$B$34,MATCH(INDEX(souhrn!$C$2:$C$1899,MATCH(CONCATENATE("8#",$B130),souhrn!$E$2:$E$1899,0),1),body!$A$2:$A$34,0),1),"")</f>
        <v/>
      </c>
      <c r="K130">
        <f>IFERROR(INDEX(body!$F$2:$F$34,MATCH(INDEX(souhrn!$C$2:$C$1899,MATCH(CONCATENATE("19#",$B130),souhrn!$E$2:$E$1899,0),1),body!$A$2:$A$34,0),1),"")</f>
        <v>16</v>
      </c>
      <c r="L130">
        <f>IFERROR(INDEX(body!$F$2:$F$34,MATCH(INDEX(souhrn!$C$2:$C$1899,MATCH(CONCATENATE("20#",$B130),souhrn!$E$2:$E$1899,0),1),body!$A$2:$A$34,0),1),"")</f>
        <v>12</v>
      </c>
      <c r="M130" t="str">
        <f>IFERROR(INDEX(body!$F$2:$F$34,MATCH(INDEX(souhrn!$C$2:$C$1899,MATCH(CONCATENATE("21#",$B130),souhrn!$E$2:$E$1899,0),1),body!$A$2:$A$34,0),1),"")</f>
        <v/>
      </c>
      <c r="N130" t="str">
        <f>IFERROR(INDEX(body!$F$2:$F$34,MATCH(INDEX(souhrn!$C$2:$C$1899,MATCH(CONCATENATE("22#",$B130),souhrn!$E$2:$E$1899,0),1),body!$A$2:$A$34,0),1),"")</f>
        <v/>
      </c>
      <c r="O130" t="str">
        <f>IFERROR(INDEX(body!$F$2:$F$34,MATCH(INDEX(souhrn!$C$2:$C$1899,MATCH(CONCATENATE("23#",$B130),souhrn!$E$2:$E$1899,0),1),body!$A$2:$A$34,0),1),"")</f>
        <v/>
      </c>
      <c r="P130" t="str">
        <f>IFERROR(INDEX(body!$F$2:$F$34,MATCH(INDEX(souhrn!$C$2:$C$1899,MATCH(CONCATENATE("24#",$B130),souhrn!$E$2:$E$1899,0),1),body!$A$2:$A$34,0),1),"")</f>
        <v/>
      </c>
      <c r="Q130">
        <f>IFERROR(INDEX(body!$D$2:$D$34,MATCH(INDEX(souhrn!$C$2:$C$1899,MATCH(CONCATENATE("9#",$B130),souhrn!$E$2:$E$1899,0),1),body!$A$2:$A$34,0),1),"")</f>
        <v>36</v>
      </c>
      <c r="R130">
        <f>IFERROR(INDEX(body!$D$2:$D$34,MATCH(INDEX(souhrn!$C$2:$C$1899,MATCH(CONCATENATE("10#",$B130),souhrn!$E$2:$E$1899,0),1),body!$A$2:$A$34,0),1),"")</f>
        <v>24</v>
      </c>
      <c r="S130">
        <f>IFERROR(INDEX(body!$C$2:$C$34,MATCH(INDEX(souhrn!$C$2:$C$1899,MATCH(CONCATENATE("11#",$B130),souhrn!$E$2:$E$1899,0),1),body!$A$2:$A$34,0),1),"")</f>
        <v>18</v>
      </c>
      <c r="T130">
        <f>IFERROR(INDEX(body!$C$2:$C$34,MATCH(INDEX(souhrn!$C$2:$C$1899,MATCH(CONCATENATE("12#",$B130),souhrn!$E$2:$E$1899,0),1),body!$A$2:$A$34,0),1),"")</f>
        <v>32</v>
      </c>
      <c r="U130" t="str">
        <f>IFERROR(INDEX(body!$C$2:$C$34,MATCH(INDEX(souhrn!$C$2:$C$1899,MATCH(CONCATENATE("13#",$B130),souhrn!$E$2:$E$1899,0),1),body!$A$2:$A$34,0),1),"")</f>
        <v/>
      </c>
      <c r="V130" t="str">
        <f>IFERROR(INDEX(body!$C$2:$C$34,MATCH(INDEX(souhrn!$C$2:$C$1899,MATCH(CONCATENATE("14#",$B130),souhrn!$E$2:$E$1899,0),1),body!$A$2:$A$34,0),1),"")</f>
        <v/>
      </c>
      <c r="W130" t="str">
        <f>IFERROR(INDEX(body!$E$2:$E$34,MATCH(INDEX(souhrn!$C$2:$C$1899,MATCH(CONCATENATE("15#",$B130),souhrn!$E$2:$E$1899,0),1),body!$A$2:$A$34,0),1),"")</f>
        <v/>
      </c>
      <c r="X130" t="str">
        <f>IFERROR(INDEX(body!$E$2:$E$34,MATCH(INDEX(souhrn!$C$2:$C$1899,MATCH(CONCATENATE("16#",$B130),souhrn!$E$2:$E$1899,0),1),body!$A$2:$A$34,0),1),"")</f>
        <v/>
      </c>
      <c r="Y130" t="str">
        <f>IFERROR(INDEX(body!$E$2:$E$34,MATCH(INDEX(souhrn!$C$2:$C$1899,MATCH(CONCATENATE("17#",$B130),souhrn!$E$2:$E$1899,0),1),body!$A$2:$A$34,0),1),"")</f>
        <v/>
      </c>
      <c r="Z130" t="str">
        <f>IFERROR(INDEX(body!$E$2:$E$34,MATCH(INDEX(souhrn!$C$2:$C$1899,MATCH(CONCATENATE("18#",$B130),souhrn!$E$2:$E$1899,0),1),body!$A$2:$A$34,0),1),"")</f>
        <v/>
      </c>
      <c r="AA130">
        <f>INDEX(zavody!B:B,MATCH(B130,zavody!A:A,0))</f>
        <v>6</v>
      </c>
      <c r="AB130">
        <f t="shared" si="4"/>
        <v>138</v>
      </c>
      <c r="AC130">
        <f t="shared" si="5"/>
        <v>138</v>
      </c>
      <c r="AD130">
        <v>126</v>
      </c>
      <c r="AE130">
        <f t="shared" si="12"/>
        <v>138</v>
      </c>
      <c r="AF130">
        <v>200</v>
      </c>
    </row>
    <row r="131" spans="1:32" x14ac:dyDescent="0.45">
      <c r="A131">
        <v>2934</v>
      </c>
      <c r="B131" t="s">
        <v>174</v>
      </c>
      <c r="C131" t="str">
        <f>IFERROR(INDEX(body!$B$2:$B$34,MATCH(INDEX(souhrn!$C$2:$C$1899,MATCH(CONCATENATE("1#",$B131),souhrn!$E$2:$E$1899,0),1),body!$A$2:$A$34,0),1),"")</f>
        <v/>
      </c>
      <c r="D131" t="str">
        <f>IFERROR(INDEX(body!$B$2:$B$34,MATCH(INDEX(souhrn!$C$2:$C$1899,MATCH(CONCATENATE("2#",$B131),souhrn!$E$2:$E$1899,0),1),body!$A$2:$A$34,0),1),"")</f>
        <v/>
      </c>
      <c r="E131" t="str">
        <f>IFERROR(INDEX(body!$B$2:$B$34,MATCH(INDEX(souhrn!$C$2:$C$1899,MATCH(CONCATENATE("3#",$B131),souhrn!$E$2:$E$1899,0),1),body!$A$2:$A$34,0),1),"")</f>
        <v/>
      </c>
      <c r="F131" t="str">
        <f>IFERROR(INDEX(body!$B$2:$B$34,MATCH(INDEX(souhrn!$C$2:$C$1899,MATCH(CONCATENATE("4#",$B131),souhrn!$E$2:$E$1899,0),1),body!$A$2:$A$34,0),1),"")</f>
        <v/>
      </c>
      <c r="G131" t="str">
        <f>IFERROR(INDEX(body!$B$2:$B$34,MATCH(INDEX(souhrn!$C$2:$C$1899,MATCH(CONCATENATE("5#",$B131),souhrn!$E$2:$E$1899,0),1),body!$A$2:$A$34,0),1),"")</f>
        <v/>
      </c>
      <c r="H131" t="str">
        <f>IFERROR(INDEX(body!$B$2:$B$34,MATCH(INDEX(souhrn!$C$2:$C$1899,MATCH(CONCATENATE("6#",$B131),souhrn!$E$2:$E$1899,0),1),body!$A$2:$A$34,0),1),"")</f>
        <v/>
      </c>
      <c r="I131" t="str">
        <f>IFERROR(INDEX(body!$B$2:$B$34,MATCH(INDEX(souhrn!$C$2:$C$1899,MATCH(CONCATENATE("7#",$B131),souhrn!$E$2:$E$1899,0),1),body!$A$2:$A$34,0),1),"")</f>
        <v/>
      </c>
      <c r="J131" t="str">
        <f>IFERROR(INDEX(body!$B$2:$B$34,MATCH(INDEX(souhrn!$C$2:$C$1899,MATCH(CONCATENATE("8#",$B131),souhrn!$E$2:$E$1899,0),1),body!$A$2:$A$34,0),1),"")</f>
        <v/>
      </c>
      <c r="K131">
        <f>IFERROR(INDEX(body!$F$2:$F$34,MATCH(INDEX(souhrn!$C$2:$C$1899,MATCH(CONCATENATE("19#",$B131),souhrn!$E$2:$E$1899,0),1),body!$A$2:$A$34,0),1),"")</f>
        <v>26</v>
      </c>
      <c r="L131">
        <f>IFERROR(INDEX(body!$F$2:$F$34,MATCH(INDEX(souhrn!$C$2:$C$1899,MATCH(CONCATENATE("20#",$B131),souhrn!$E$2:$E$1899,0),1),body!$A$2:$A$34,0),1),"")</f>
        <v>26</v>
      </c>
      <c r="M131">
        <f>IFERROR(INDEX(body!$F$2:$F$34,MATCH(INDEX(souhrn!$C$2:$C$1899,MATCH(CONCATENATE("21#",$B131),souhrn!$E$2:$E$1899,0),1),body!$A$2:$A$34,0),1),"")</f>
        <v>18</v>
      </c>
      <c r="N131">
        <f>IFERROR(INDEX(body!$F$2:$F$34,MATCH(INDEX(souhrn!$C$2:$C$1899,MATCH(CONCATENATE("22#",$B131),souhrn!$E$2:$E$1899,0),1),body!$A$2:$A$34,0),1),"")</f>
        <v>8</v>
      </c>
      <c r="O131">
        <f>IFERROR(INDEX(body!$F$2:$F$34,MATCH(INDEX(souhrn!$C$2:$C$1899,MATCH(CONCATENATE("23#",$B131),souhrn!$E$2:$E$1899,0),1),body!$A$2:$A$34,0),1),"")</f>
        <v>21</v>
      </c>
      <c r="P131">
        <f>IFERROR(INDEX(body!$F$2:$F$34,MATCH(INDEX(souhrn!$C$2:$C$1899,MATCH(CONCATENATE("24#",$B131),souhrn!$E$2:$E$1899,0),1),body!$A$2:$A$34,0),1),"")</f>
        <v>16</v>
      </c>
      <c r="Q131" t="str">
        <f>IFERROR(INDEX(body!$D$2:$D$34,MATCH(INDEX(souhrn!$C$2:$C$1899,MATCH(CONCATENATE("9#",$B131),souhrn!$E$2:$E$1899,0),1),body!$A$2:$A$34,0),1),"")</f>
        <v/>
      </c>
      <c r="R131" t="str">
        <f>IFERROR(INDEX(body!$D$2:$D$34,MATCH(INDEX(souhrn!$C$2:$C$1899,MATCH(CONCATENATE("10#",$B131),souhrn!$E$2:$E$1899,0),1),body!$A$2:$A$34,0),1),"")</f>
        <v/>
      </c>
      <c r="S131">
        <f>IFERROR(INDEX(body!$C$2:$C$34,MATCH(INDEX(souhrn!$C$2:$C$1899,MATCH(CONCATENATE("11#",$B131),souhrn!$E$2:$E$1899,0),1),body!$A$2:$A$34,0),1),"")</f>
        <v>14</v>
      </c>
      <c r="T131">
        <f>IFERROR(INDEX(body!$C$2:$C$34,MATCH(INDEX(souhrn!$C$2:$C$1899,MATCH(CONCATENATE("12#",$B131),souhrn!$E$2:$E$1899,0),1),body!$A$2:$A$34,0),1),"")</f>
        <v>9</v>
      </c>
      <c r="U131" t="str">
        <f>IFERROR(INDEX(body!$C$2:$C$34,MATCH(INDEX(souhrn!$C$2:$C$1899,MATCH(CONCATENATE("13#",$B131),souhrn!$E$2:$E$1899,0),1),body!$A$2:$A$34,0),1),"")</f>
        <v/>
      </c>
      <c r="V131" t="str">
        <f>IFERROR(INDEX(body!$C$2:$C$34,MATCH(INDEX(souhrn!$C$2:$C$1899,MATCH(CONCATENATE("14#",$B131),souhrn!$E$2:$E$1899,0),1),body!$A$2:$A$34,0),1),"")</f>
        <v/>
      </c>
      <c r="W131" t="str">
        <f>IFERROR(INDEX(body!$E$2:$E$34,MATCH(INDEX(souhrn!$C$2:$C$1899,MATCH(CONCATENATE("15#",$B131),souhrn!$E$2:$E$1899,0),1),body!$A$2:$A$34,0),1),"")</f>
        <v/>
      </c>
      <c r="X131" t="str">
        <f>IFERROR(INDEX(body!$E$2:$E$34,MATCH(INDEX(souhrn!$C$2:$C$1899,MATCH(CONCATENATE("16#",$B131),souhrn!$E$2:$E$1899,0),1),body!$A$2:$A$34,0),1),"")</f>
        <v/>
      </c>
      <c r="Y131" t="str">
        <f>IFERROR(INDEX(body!$E$2:$E$34,MATCH(INDEX(souhrn!$C$2:$C$1899,MATCH(CONCATENATE("17#",$B131),souhrn!$E$2:$E$1899,0),1),body!$A$2:$A$34,0),1),"")</f>
        <v/>
      </c>
      <c r="Z131" t="str">
        <f>IFERROR(INDEX(body!$E$2:$E$34,MATCH(INDEX(souhrn!$C$2:$C$1899,MATCH(CONCATENATE("18#",$B131),souhrn!$E$2:$E$1899,0),1),body!$A$2:$A$34,0),1),"")</f>
        <v/>
      </c>
      <c r="AA131">
        <f>INDEX(zavody!B:B,MATCH(B131,zavody!A:A,0))</f>
        <v>8</v>
      </c>
      <c r="AB131">
        <f t="shared" si="4"/>
        <v>138</v>
      </c>
      <c r="AC131">
        <f t="shared" si="5"/>
        <v>138</v>
      </c>
      <c r="AD131">
        <v>127</v>
      </c>
      <c r="AE131">
        <f t="shared" si="12"/>
        <v>138</v>
      </c>
      <c r="AF131">
        <v>55</v>
      </c>
    </row>
    <row r="132" spans="1:32" x14ac:dyDescent="0.45">
      <c r="A132">
        <v>5152</v>
      </c>
      <c r="B132" t="s">
        <v>214</v>
      </c>
      <c r="C132" t="str">
        <f>IFERROR(INDEX(body!$B$2:$B$34,MATCH(INDEX(souhrn!$C$2:$C$1899,MATCH(CONCATENATE("1#",$B132),souhrn!$E$2:$E$1899,0),1),body!$A$2:$A$34,0),1),"")</f>
        <v/>
      </c>
      <c r="D132" t="str">
        <f>IFERROR(INDEX(body!$B$2:$B$34,MATCH(INDEX(souhrn!$C$2:$C$1899,MATCH(CONCATENATE("2#",$B132),souhrn!$E$2:$E$1899,0),1),body!$A$2:$A$34,0),1),"")</f>
        <v/>
      </c>
      <c r="E132" t="str">
        <f>IFERROR(INDEX(body!$B$2:$B$34,MATCH(INDEX(souhrn!$C$2:$C$1899,MATCH(CONCATENATE("3#",$B132),souhrn!$E$2:$E$1899,0),1),body!$A$2:$A$34,0),1),"")</f>
        <v/>
      </c>
      <c r="F132" t="str">
        <f>IFERROR(INDEX(body!$B$2:$B$34,MATCH(INDEX(souhrn!$C$2:$C$1899,MATCH(CONCATENATE("4#",$B132),souhrn!$E$2:$E$1899,0),1),body!$A$2:$A$34,0),1),"")</f>
        <v/>
      </c>
      <c r="G132" t="str">
        <f>IFERROR(INDEX(body!$B$2:$B$34,MATCH(INDEX(souhrn!$C$2:$C$1899,MATCH(CONCATENATE("5#",$B132),souhrn!$E$2:$E$1899,0),1),body!$A$2:$A$34,0),1),"")</f>
        <v/>
      </c>
      <c r="H132" t="str">
        <f>IFERROR(INDEX(body!$B$2:$B$34,MATCH(INDEX(souhrn!$C$2:$C$1899,MATCH(CONCATENATE("6#",$B132),souhrn!$E$2:$E$1899,0),1),body!$A$2:$A$34,0),1),"")</f>
        <v/>
      </c>
      <c r="I132" t="str">
        <f>IFERROR(INDEX(body!$B$2:$B$34,MATCH(INDEX(souhrn!$C$2:$C$1899,MATCH(CONCATENATE("7#",$B132),souhrn!$E$2:$E$1899,0),1),body!$A$2:$A$34,0),1),"")</f>
        <v/>
      </c>
      <c r="J132" t="str">
        <f>IFERROR(INDEX(body!$B$2:$B$34,MATCH(INDEX(souhrn!$C$2:$C$1899,MATCH(CONCATENATE("8#",$B132),souhrn!$E$2:$E$1899,0),1),body!$A$2:$A$34,0),1),"")</f>
        <v/>
      </c>
      <c r="K132">
        <f>IFERROR(INDEX(body!$F$2:$F$34,MATCH(INDEX(souhrn!$C$2:$C$1899,MATCH(CONCATENATE("19#",$B132),souhrn!$E$2:$E$1899,0),1),body!$A$2:$A$34,0),1),"")</f>
        <v>26</v>
      </c>
      <c r="L132">
        <f>IFERROR(INDEX(body!$F$2:$F$34,MATCH(INDEX(souhrn!$C$2:$C$1899,MATCH(CONCATENATE("20#",$B132),souhrn!$E$2:$E$1899,0),1),body!$A$2:$A$34,0),1),"")</f>
        <v>24</v>
      </c>
      <c r="M132">
        <f>IFERROR(INDEX(body!$F$2:$F$34,MATCH(INDEX(souhrn!$C$2:$C$1899,MATCH(CONCATENATE("21#",$B132),souhrn!$E$2:$E$1899,0),1),body!$A$2:$A$34,0),1),"")</f>
        <v>26</v>
      </c>
      <c r="N132">
        <f>IFERROR(INDEX(body!$F$2:$F$34,MATCH(INDEX(souhrn!$C$2:$C$1899,MATCH(CONCATENATE("22#",$B132),souhrn!$E$2:$E$1899,0),1),body!$A$2:$A$34,0),1),"")</f>
        <v>30</v>
      </c>
      <c r="O132">
        <f>IFERROR(INDEX(body!$F$2:$F$34,MATCH(INDEX(souhrn!$C$2:$C$1899,MATCH(CONCATENATE("23#",$B132),souhrn!$E$2:$E$1899,0),1),body!$A$2:$A$34,0),1),"")</f>
        <v>21</v>
      </c>
      <c r="P132">
        <f>IFERROR(INDEX(body!$F$2:$F$34,MATCH(INDEX(souhrn!$C$2:$C$1899,MATCH(CONCATENATE("24#",$B132),souhrn!$E$2:$E$1899,0),1),body!$A$2:$A$34,0),1),"")</f>
        <v>10</v>
      </c>
      <c r="Q132" t="str">
        <f>IFERROR(INDEX(body!$D$2:$D$34,MATCH(INDEX(souhrn!$C$2:$C$1899,MATCH(CONCATENATE("9#",$B132),souhrn!$E$2:$E$1899,0),1),body!$A$2:$A$34,0),1),"")</f>
        <v/>
      </c>
      <c r="R132" t="str">
        <f>IFERROR(INDEX(body!$D$2:$D$34,MATCH(INDEX(souhrn!$C$2:$C$1899,MATCH(CONCATENATE("10#",$B132),souhrn!$E$2:$E$1899,0),1),body!$A$2:$A$34,0),1),"")</f>
        <v/>
      </c>
      <c r="S132" t="str">
        <f>IFERROR(INDEX(body!$C$2:$C$34,MATCH(INDEX(souhrn!$C$2:$C$1899,MATCH(CONCATENATE("11#",$B132),souhrn!$E$2:$E$1899,0),1),body!$A$2:$A$34,0),1),"")</f>
        <v/>
      </c>
      <c r="T132" t="str">
        <f>IFERROR(INDEX(body!$C$2:$C$34,MATCH(INDEX(souhrn!$C$2:$C$1899,MATCH(CONCATENATE("12#",$B132),souhrn!$E$2:$E$1899,0),1),body!$A$2:$A$34,0),1),"")</f>
        <v/>
      </c>
      <c r="U132" t="str">
        <f>IFERROR(INDEX(body!$C$2:$C$34,MATCH(INDEX(souhrn!$C$2:$C$1899,MATCH(CONCATENATE("13#",$B132),souhrn!$E$2:$E$1899,0),1),body!$A$2:$A$34,0),1),"")</f>
        <v/>
      </c>
      <c r="V132" t="str">
        <f>IFERROR(INDEX(body!$C$2:$C$34,MATCH(INDEX(souhrn!$C$2:$C$1899,MATCH(CONCATENATE("14#",$B132),souhrn!$E$2:$E$1899,0),1),body!$A$2:$A$34,0),1),"")</f>
        <v/>
      </c>
      <c r="W132" t="str">
        <f>IFERROR(INDEX(body!$E$2:$E$34,MATCH(INDEX(souhrn!$C$2:$C$1899,MATCH(CONCATENATE("15#",$B132),souhrn!$E$2:$E$1899,0),1),body!$A$2:$A$34,0),1),"")</f>
        <v/>
      </c>
      <c r="X132" t="str">
        <f>IFERROR(INDEX(body!$E$2:$E$34,MATCH(INDEX(souhrn!$C$2:$C$1899,MATCH(CONCATENATE("16#",$B132),souhrn!$E$2:$E$1899,0),1),body!$A$2:$A$34,0),1),"")</f>
        <v/>
      </c>
      <c r="Y132" t="str">
        <f>IFERROR(INDEX(body!$E$2:$E$34,MATCH(INDEX(souhrn!$C$2:$C$1899,MATCH(CONCATENATE("17#",$B132),souhrn!$E$2:$E$1899,0),1),body!$A$2:$A$34,0),1),"")</f>
        <v/>
      </c>
      <c r="Z132" t="str">
        <f>IFERROR(INDEX(body!$E$2:$E$34,MATCH(INDEX(souhrn!$C$2:$C$1899,MATCH(CONCATENATE("18#",$B132),souhrn!$E$2:$E$1899,0),1),body!$A$2:$A$34,0),1),"")</f>
        <v/>
      </c>
      <c r="AA132">
        <f>INDEX(zavody!B:B,MATCH(B132,zavody!A:A,0))</f>
        <v>6</v>
      </c>
      <c r="AB132">
        <f t="shared" si="4"/>
        <v>137</v>
      </c>
      <c r="AC132">
        <f t="shared" si="5"/>
        <v>137</v>
      </c>
      <c r="AD132">
        <v>128</v>
      </c>
      <c r="AE132">
        <f t="shared" si="12"/>
        <v>137</v>
      </c>
      <c r="AF132">
        <v>234</v>
      </c>
    </row>
    <row r="133" spans="1:32" x14ac:dyDescent="0.45">
      <c r="A133">
        <v>3438</v>
      </c>
      <c r="B133" t="s">
        <v>87</v>
      </c>
      <c r="C133" t="str">
        <f>IFERROR(INDEX(body!$B$2:$B$34,MATCH(INDEX(souhrn!$C$2:$C$1899,MATCH(CONCATENATE("1#",$B133),souhrn!$E$2:$E$1899,0),1),body!$A$2:$A$34,0),1),"")</f>
        <v/>
      </c>
      <c r="D133" t="str">
        <f>IFERROR(INDEX(body!$B$2:$B$34,MATCH(INDEX(souhrn!$C$2:$C$1899,MATCH(CONCATENATE("2#",$B133),souhrn!$E$2:$E$1899,0),1),body!$A$2:$A$34,0),1),"")</f>
        <v/>
      </c>
      <c r="E133" t="str">
        <f>IFERROR(INDEX(body!$B$2:$B$34,MATCH(INDEX(souhrn!$C$2:$C$1899,MATCH(CONCATENATE("3#",$B133),souhrn!$E$2:$E$1899,0),1),body!$A$2:$A$34,0),1),"")</f>
        <v/>
      </c>
      <c r="F133" t="str">
        <f>IFERROR(INDEX(body!$B$2:$B$34,MATCH(INDEX(souhrn!$C$2:$C$1899,MATCH(CONCATENATE("4#",$B133),souhrn!$E$2:$E$1899,0),1),body!$A$2:$A$34,0),1),"")</f>
        <v/>
      </c>
      <c r="G133" t="str">
        <f>IFERROR(INDEX(body!$B$2:$B$34,MATCH(INDEX(souhrn!$C$2:$C$1899,MATCH(CONCATENATE("5#",$B133),souhrn!$E$2:$E$1899,0),1),body!$A$2:$A$34,0),1),"")</f>
        <v/>
      </c>
      <c r="H133" t="str">
        <f>IFERROR(INDEX(body!$B$2:$B$34,MATCH(INDEX(souhrn!$C$2:$C$1899,MATCH(CONCATENATE("6#",$B133),souhrn!$E$2:$E$1899,0),1),body!$A$2:$A$34,0),1),"")</f>
        <v/>
      </c>
      <c r="I133" t="str">
        <f>IFERROR(INDEX(body!$B$2:$B$34,MATCH(INDEX(souhrn!$C$2:$C$1899,MATCH(CONCATENATE("7#",$B133),souhrn!$E$2:$E$1899,0),1),body!$A$2:$A$34,0),1),"")</f>
        <v/>
      </c>
      <c r="J133" t="str">
        <f>IFERROR(INDEX(body!$B$2:$B$34,MATCH(INDEX(souhrn!$C$2:$C$1899,MATCH(CONCATENATE("8#",$B133),souhrn!$E$2:$E$1899,0),1),body!$A$2:$A$34,0),1),"")</f>
        <v/>
      </c>
      <c r="K133" t="str">
        <f>IFERROR(INDEX(body!$F$2:$F$34,MATCH(INDEX(souhrn!$C$2:$C$1899,MATCH(CONCATENATE("19#",$B133),souhrn!$E$2:$E$1899,0),1),body!$A$2:$A$34,0),1),"")</f>
        <v/>
      </c>
      <c r="L133" t="str">
        <f>IFERROR(INDEX(body!$F$2:$F$34,MATCH(INDEX(souhrn!$C$2:$C$1899,MATCH(CONCATENATE("20#",$B133),souhrn!$E$2:$E$1899,0),1),body!$A$2:$A$34,0),1),"")</f>
        <v/>
      </c>
      <c r="M133" t="str">
        <f>IFERROR(INDEX(body!$F$2:$F$34,MATCH(INDEX(souhrn!$C$2:$C$1899,MATCH(CONCATENATE("21#",$B133),souhrn!$E$2:$E$1899,0),1),body!$A$2:$A$34,0),1),"")</f>
        <v/>
      </c>
      <c r="N133" t="str">
        <f>IFERROR(INDEX(body!$F$2:$F$34,MATCH(INDEX(souhrn!$C$2:$C$1899,MATCH(CONCATENATE("22#",$B133),souhrn!$E$2:$E$1899,0),1),body!$A$2:$A$34,0),1),"")</f>
        <v/>
      </c>
      <c r="O133" t="str">
        <f>IFERROR(INDEX(body!$F$2:$F$34,MATCH(INDEX(souhrn!$C$2:$C$1899,MATCH(CONCATENATE("23#",$B133),souhrn!$E$2:$E$1899,0),1),body!$A$2:$A$34,0),1),"")</f>
        <v/>
      </c>
      <c r="P133" t="str">
        <f>IFERROR(INDEX(body!$F$2:$F$34,MATCH(INDEX(souhrn!$C$2:$C$1899,MATCH(CONCATENATE("24#",$B133),souhrn!$E$2:$E$1899,0),1),body!$A$2:$A$34,0),1),"")</f>
        <v/>
      </c>
      <c r="Q133" t="str">
        <f>IFERROR(INDEX(body!$D$2:$D$34,MATCH(INDEX(souhrn!$C$2:$C$1899,MATCH(CONCATENATE("9#",$B133),souhrn!$E$2:$E$1899,0),1),body!$A$2:$A$34,0),1),"")</f>
        <v/>
      </c>
      <c r="R133" t="str">
        <f>IFERROR(INDEX(body!$D$2:$D$34,MATCH(INDEX(souhrn!$C$2:$C$1899,MATCH(CONCATENATE("10#",$B133),souhrn!$E$2:$E$1899,0),1),body!$A$2:$A$34,0),1),"")</f>
        <v/>
      </c>
      <c r="S133" t="str">
        <f>IFERROR(INDEX(body!$C$2:$C$34,MATCH(INDEX(souhrn!$C$2:$C$1899,MATCH(CONCATENATE("11#",$B133),souhrn!$E$2:$E$1899,0),1),body!$A$2:$A$34,0),1),"")</f>
        <v/>
      </c>
      <c r="T133" t="str">
        <f>IFERROR(INDEX(body!$C$2:$C$34,MATCH(INDEX(souhrn!$C$2:$C$1899,MATCH(CONCATENATE("12#",$B133),souhrn!$E$2:$E$1899,0),1),body!$A$2:$A$34,0),1),"")</f>
        <v/>
      </c>
      <c r="U133">
        <f>IFERROR(INDEX(body!$C$2:$C$34,MATCH(INDEX(souhrn!$C$2:$C$1899,MATCH(CONCATENATE("13#",$B133),souhrn!$E$2:$E$1899,0),1),body!$A$2:$A$34,0),1),"")</f>
        <v>30</v>
      </c>
      <c r="V133">
        <f>IFERROR(INDEX(body!$C$2:$C$34,MATCH(INDEX(souhrn!$C$2:$C$1899,MATCH(CONCATENATE("14#",$B133),souhrn!$E$2:$E$1899,0),1),body!$A$2:$A$34,0),1),"")</f>
        <v>30</v>
      </c>
      <c r="W133">
        <f>IFERROR(INDEX(body!$E$2:$E$34,MATCH(INDEX(souhrn!$C$2:$C$1899,MATCH(CONCATENATE("15#",$B133),souhrn!$E$2:$E$1899,0),1),body!$A$2:$A$34,0),1),"")</f>
        <v>22</v>
      </c>
      <c r="X133">
        <f>IFERROR(INDEX(body!$E$2:$E$34,MATCH(INDEX(souhrn!$C$2:$C$1899,MATCH(CONCATENATE("16#",$B133),souhrn!$E$2:$E$1899,0),1),body!$A$2:$A$34,0),1),"")</f>
        <v>18</v>
      </c>
      <c r="Y133">
        <f>IFERROR(INDEX(body!$E$2:$E$34,MATCH(INDEX(souhrn!$C$2:$C$1899,MATCH(CONCATENATE("17#",$B133),souhrn!$E$2:$E$1899,0),1),body!$A$2:$A$34,0),1),"")</f>
        <v>16</v>
      </c>
      <c r="Z133">
        <f>IFERROR(INDEX(body!$E$2:$E$34,MATCH(INDEX(souhrn!$C$2:$C$1899,MATCH(CONCATENATE("18#",$B133),souhrn!$E$2:$E$1899,0),1),body!$A$2:$A$34,0),1),"")</f>
        <v>20</v>
      </c>
      <c r="AA133">
        <f>INDEX(zavody!B:B,MATCH(B133,zavody!A:A,0))</f>
        <v>6</v>
      </c>
      <c r="AB133">
        <f t="shared" ref="AB133:AB196" si="13">SUM(C133:Z133)</f>
        <v>136</v>
      </c>
      <c r="AC133">
        <f t="shared" ref="AC133:AC196" si="14">SUM(IFERROR(LARGE(C133:Z133,1),0),IFERROR(LARGE(C133:Z133,2),0),IFERROR(LARGE(C133:Z133,3),0),IFERROR(LARGE(C133:Z133,4),0),IFERROR(LARGE(C133:Z133,5),0),IFERROR(LARGE(C133:Z133,6),0),IFERROR(LARGE(C133:Z133,7),0),IFERROR(LARGE(C133:Z133,8),0),IFERROR(LARGE(C133:Z133,9),0),IFERROR(LARGE(C133:Z133,10),0))</f>
        <v>136</v>
      </c>
      <c r="AD133">
        <v>129</v>
      </c>
      <c r="AE133">
        <f t="shared" si="12"/>
        <v>60</v>
      </c>
      <c r="AF133">
        <v>120</v>
      </c>
    </row>
    <row r="134" spans="1:32" x14ac:dyDescent="0.45">
      <c r="A134">
        <v>3936</v>
      </c>
      <c r="B134" t="s">
        <v>97</v>
      </c>
      <c r="C134" t="str">
        <f>IFERROR(INDEX(body!$B$2:$B$34,MATCH(INDEX(souhrn!$C$2:$C$1899,MATCH(CONCATENATE("1#",$B134),souhrn!$E$2:$E$1899,0),1),body!$A$2:$A$34,0),1),"")</f>
        <v/>
      </c>
      <c r="D134" t="str">
        <f>IFERROR(INDEX(body!$B$2:$B$34,MATCH(INDEX(souhrn!$C$2:$C$1899,MATCH(CONCATENATE("2#",$B134),souhrn!$E$2:$E$1899,0),1),body!$A$2:$A$34,0),1),"")</f>
        <v/>
      </c>
      <c r="E134" t="str">
        <f>IFERROR(INDEX(body!$B$2:$B$34,MATCH(INDEX(souhrn!$C$2:$C$1899,MATCH(CONCATENATE("3#",$B134),souhrn!$E$2:$E$1899,0),1),body!$A$2:$A$34,0),1),"")</f>
        <v/>
      </c>
      <c r="F134" t="str">
        <f>IFERROR(INDEX(body!$B$2:$B$34,MATCH(INDEX(souhrn!$C$2:$C$1899,MATCH(CONCATENATE("4#",$B134),souhrn!$E$2:$E$1899,0),1),body!$A$2:$A$34,0),1),"")</f>
        <v/>
      </c>
      <c r="G134" t="str">
        <f>IFERROR(INDEX(body!$B$2:$B$34,MATCH(INDEX(souhrn!$C$2:$C$1899,MATCH(CONCATENATE("5#",$B134),souhrn!$E$2:$E$1899,0),1),body!$A$2:$A$34,0),1),"")</f>
        <v/>
      </c>
      <c r="H134" t="str">
        <f>IFERROR(INDEX(body!$B$2:$B$34,MATCH(INDEX(souhrn!$C$2:$C$1899,MATCH(CONCATENATE("6#",$B134),souhrn!$E$2:$E$1899,0),1),body!$A$2:$A$34,0),1),"")</f>
        <v/>
      </c>
      <c r="I134" t="str">
        <f>IFERROR(INDEX(body!$B$2:$B$34,MATCH(INDEX(souhrn!$C$2:$C$1899,MATCH(CONCATENATE("7#",$B134),souhrn!$E$2:$E$1899,0),1),body!$A$2:$A$34,0),1),"")</f>
        <v/>
      </c>
      <c r="J134" t="str">
        <f>IFERROR(INDEX(body!$B$2:$B$34,MATCH(INDEX(souhrn!$C$2:$C$1899,MATCH(CONCATENATE("8#",$B134),souhrn!$E$2:$E$1899,0),1),body!$A$2:$A$34,0),1),"")</f>
        <v/>
      </c>
      <c r="K134">
        <f>IFERROR(INDEX(body!$F$2:$F$34,MATCH(INDEX(souhrn!$C$2:$C$1899,MATCH(CONCATENATE("19#",$B134),souhrn!$E$2:$E$1899,0),1),body!$A$2:$A$34,0),1),"")</f>
        <v>28</v>
      </c>
      <c r="L134">
        <f>IFERROR(INDEX(body!$F$2:$F$34,MATCH(INDEX(souhrn!$C$2:$C$1899,MATCH(CONCATENATE("20#",$B134),souhrn!$E$2:$E$1899,0),1),body!$A$2:$A$34,0),1),"")</f>
        <v>10</v>
      </c>
      <c r="M134">
        <f>IFERROR(INDEX(body!$F$2:$F$34,MATCH(INDEX(souhrn!$C$2:$C$1899,MATCH(CONCATENATE("21#",$B134),souhrn!$E$2:$E$1899,0),1),body!$A$2:$A$34,0),1),"")</f>
        <v>13</v>
      </c>
      <c r="N134">
        <f>IFERROR(INDEX(body!$F$2:$F$34,MATCH(INDEX(souhrn!$C$2:$C$1899,MATCH(CONCATENATE("22#",$B134),souhrn!$E$2:$E$1899,0),1),body!$A$2:$A$34,0),1),"")</f>
        <v>12</v>
      </c>
      <c r="O134">
        <f>IFERROR(INDEX(body!$F$2:$F$34,MATCH(INDEX(souhrn!$C$2:$C$1899,MATCH(CONCATENATE("23#",$B134),souhrn!$E$2:$E$1899,0),1),body!$A$2:$A$34,0),1),"")</f>
        <v>21</v>
      </c>
      <c r="P134">
        <f>IFERROR(INDEX(body!$F$2:$F$34,MATCH(INDEX(souhrn!$C$2:$C$1899,MATCH(CONCATENATE("24#",$B134),souhrn!$E$2:$E$1899,0),1),body!$A$2:$A$34,0),1),"")</f>
        <v>12</v>
      </c>
      <c r="Q134" t="str">
        <f>IFERROR(INDEX(body!$D$2:$D$34,MATCH(INDEX(souhrn!$C$2:$C$1899,MATCH(CONCATENATE("9#",$B134),souhrn!$E$2:$E$1899,0),1),body!$A$2:$A$34,0),1),"")</f>
        <v/>
      </c>
      <c r="R134" t="str">
        <f>IFERROR(INDEX(body!$D$2:$D$34,MATCH(INDEX(souhrn!$C$2:$C$1899,MATCH(CONCATENATE("10#",$B134),souhrn!$E$2:$E$1899,0),1),body!$A$2:$A$34,0),1),"")</f>
        <v/>
      </c>
      <c r="S134">
        <f>IFERROR(INDEX(body!$C$2:$C$34,MATCH(INDEX(souhrn!$C$2:$C$1899,MATCH(CONCATENATE("11#",$B134),souhrn!$E$2:$E$1899,0),1),body!$A$2:$A$34,0),1),"")</f>
        <v>16</v>
      </c>
      <c r="T134">
        <f>IFERROR(INDEX(body!$C$2:$C$34,MATCH(INDEX(souhrn!$C$2:$C$1899,MATCH(CONCATENATE("12#",$B134),souhrn!$E$2:$E$1899,0),1),body!$A$2:$A$34,0),1),"")</f>
        <v>24</v>
      </c>
      <c r="U134" t="str">
        <f>IFERROR(INDEX(body!$C$2:$C$34,MATCH(INDEX(souhrn!$C$2:$C$1899,MATCH(CONCATENATE("13#",$B134),souhrn!$E$2:$E$1899,0),1),body!$A$2:$A$34,0),1),"")</f>
        <v/>
      </c>
      <c r="V134" t="str">
        <f>IFERROR(INDEX(body!$C$2:$C$34,MATCH(INDEX(souhrn!$C$2:$C$1899,MATCH(CONCATENATE("14#",$B134),souhrn!$E$2:$E$1899,0),1),body!$A$2:$A$34,0),1),"")</f>
        <v/>
      </c>
      <c r="W134" t="str">
        <f>IFERROR(INDEX(body!$E$2:$E$34,MATCH(INDEX(souhrn!$C$2:$C$1899,MATCH(CONCATENATE("15#",$B134),souhrn!$E$2:$E$1899,0),1),body!$A$2:$A$34,0),1),"")</f>
        <v/>
      </c>
      <c r="X134" t="str">
        <f>IFERROR(INDEX(body!$E$2:$E$34,MATCH(INDEX(souhrn!$C$2:$C$1899,MATCH(CONCATENATE("16#",$B134),souhrn!$E$2:$E$1899,0),1),body!$A$2:$A$34,0),1),"")</f>
        <v/>
      </c>
      <c r="Y134" t="str">
        <f>IFERROR(INDEX(body!$E$2:$E$34,MATCH(INDEX(souhrn!$C$2:$C$1899,MATCH(CONCATENATE("17#",$B134),souhrn!$E$2:$E$1899,0),1),body!$A$2:$A$34,0),1),"")</f>
        <v/>
      </c>
      <c r="Z134" t="str">
        <f>IFERROR(INDEX(body!$E$2:$E$34,MATCH(INDEX(souhrn!$C$2:$C$1899,MATCH(CONCATENATE("18#",$B134),souhrn!$E$2:$E$1899,0),1),body!$A$2:$A$34,0),1),"")</f>
        <v/>
      </c>
      <c r="AA134">
        <f>INDEX(zavody!B:B,MATCH(B134,zavody!A:A,0))</f>
        <v>8</v>
      </c>
      <c r="AB134">
        <f t="shared" si="13"/>
        <v>136</v>
      </c>
      <c r="AC134">
        <f t="shared" si="14"/>
        <v>136</v>
      </c>
      <c r="AD134">
        <v>130</v>
      </c>
      <c r="AE134">
        <f t="shared" si="12"/>
        <v>136</v>
      </c>
      <c r="AF134">
        <v>185</v>
      </c>
    </row>
    <row r="135" spans="1:32" x14ac:dyDescent="0.45">
      <c r="A135">
        <v>6664</v>
      </c>
      <c r="B135" t="s">
        <v>200</v>
      </c>
      <c r="C135" t="str">
        <f>IFERROR(INDEX(body!$B$2:$B$34,MATCH(INDEX(souhrn!$C$2:$C$1899,MATCH(CONCATENATE("1#",$B135),souhrn!$E$2:$E$1899,0),1),body!$A$2:$A$34,0),1),"")</f>
        <v/>
      </c>
      <c r="D135" t="str">
        <f>IFERROR(INDEX(body!$B$2:$B$34,MATCH(INDEX(souhrn!$C$2:$C$1899,MATCH(CONCATENATE("2#",$B135),souhrn!$E$2:$E$1899,0),1),body!$A$2:$A$34,0),1),"")</f>
        <v/>
      </c>
      <c r="E135" t="str">
        <f>IFERROR(INDEX(body!$B$2:$B$34,MATCH(INDEX(souhrn!$C$2:$C$1899,MATCH(CONCATENATE("3#",$B135),souhrn!$E$2:$E$1899,0),1),body!$A$2:$A$34,0),1),"")</f>
        <v/>
      </c>
      <c r="F135" t="str">
        <f>IFERROR(INDEX(body!$B$2:$B$34,MATCH(INDEX(souhrn!$C$2:$C$1899,MATCH(CONCATENATE("4#",$B135),souhrn!$E$2:$E$1899,0),1),body!$A$2:$A$34,0),1),"")</f>
        <v/>
      </c>
      <c r="G135" t="str">
        <f>IFERROR(INDEX(body!$B$2:$B$34,MATCH(INDEX(souhrn!$C$2:$C$1899,MATCH(CONCATENATE("5#",$B135),souhrn!$E$2:$E$1899,0),1),body!$A$2:$A$34,0),1),"")</f>
        <v/>
      </c>
      <c r="H135" t="str">
        <f>IFERROR(INDEX(body!$B$2:$B$34,MATCH(INDEX(souhrn!$C$2:$C$1899,MATCH(CONCATENATE("6#",$B135),souhrn!$E$2:$E$1899,0),1),body!$A$2:$A$34,0),1),"")</f>
        <v/>
      </c>
      <c r="I135" t="str">
        <f>IFERROR(INDEX(body!$B$2:$B$34,MATCH(INDEX(souhrn!$C$2:$C$1899,MATCH(CONCATENATE("7#",$B135),souhrn!$E$2:$E$1899,0),1),body!$A$2:$A$34,0),1),"")</f>
        <v/>
      </c>
      <c r="J135" t="str">
        <f>IFERROR(INDEX(body!$B$2:$B$34,MATCH(INDEX(souhrn!$C$2:$C$1899,MATCH(CONCATENATE("8#",$B135),souhrn!$E$2:$E$1899,0),1),body!$A$2:$A$34,0),1),"")</f>
        <v/>
      </c>
      <c r="K135" t="str">
        <f>IFERROR(INDEX(body!$F$2:$F$34,MATCH(INDEX(souhrn!$C$2:$C$1899,MATCH(CONCATENATE("19#",$B135),souhrn!$E$2:$E$1899,0),1),body!$A$2:$A$34,0),1),"")</f>
        <v/>
      </c>
      <c r="L135" t="str">
        <f>IFERROR(INDEX(body!$F$2:$F$34,MATCH(INDEX(souhrn!$C$2:$C$1899,MATCH(CONCATENATE("20#",$B135),souhrn!$E$2:$E$1899,0),1),body!$A$2:$A$34,0),1),"")</f>
        <v/>
      </c>
      <c r="M135" t="str">
        <f>IFERROR(INDEX(body!$F$2:$F$34,MATCH(INDEX(souhrn!$C$2:$C$1899,MATCH(CONCATENATE("21#",$B135),souhrn!$E$2:$E$1899,0),1),body!$A$2:$A$34,0),1),"")</f>
        <v/>
      </c>
      <c r="N135" t="str">
        <f>IFERROR(INDEX(body!$F$2:$F$34,MATCH(INDEX(souhrn!$C$2:$C$1899,MATCH(CONCATENATE("22#",$B135),souhrn!$E$2:$E$1899,0),1),body!$A$2:$A$34,0),1),"")</f>
        <v/>
      </c>
      <c r="O135" t="str">
        <f>IFERROR(INDEX(body!$F$2:$F$34,MATCH(INDEX(souhrn!$C$2:$C$1899,MATCH(CONCATENATE("23#",$B135),souhrn!$E$2:$E$1899,0),1),body!$A$2:$A$34,0),1),"")</f>
        <v/>
      </c>
      <c r="P135" t="str">
        <f>IFERROR(INDEX(body!$F$2:$F$34,MATCH(INDEX(souhrn!$C$2:$C$1899,MATCH(CONCATENATE("24#",$B135),souhrn!$E$2:$E$1899,0),1),body!$A$2:$A$34,0),1),"")</f>
        <v/>
      </c>
      <c r="Q135">
        <f>IFERROR(INDEX(body!$D$2:$D$34,MATCH(INDEX(souhrn!$C$2:$C$1899,MATCH(CONCATENATE("9#",$B135),souhrn!$E$2:$E$1899,0),1),body!$A$2:$A$34,0),1),"")</f>
        <v>20</v>
      </c>
      <c r="R135">
        <f>IFERROR(INDEX(body!$D$2:$D$34,MATCH(INDEX(souhrn!$C$2:$C$1899,MATCH(CONCATENATE("10#",$B135),souhrn!$E$2:$E$1899,0),1),body!$A$2:$A$34,0),1),"")</f>
        <v>20</v>
      </c>
      <c r="S135">
        <f>IFERROR(INDEX(body!$C$2:$C$34,MATCH(INDEX(souhrn!$C$2:$C$1899,MATCH(CONCATENATE("11#",$B135),souhrn!$E$2:$E$1899,0),1),body!$A$2:$A$34,0),1),"")</f>
        <v>16</v>
      </c>
      <c r="T135">
        <f>IFERROR(INDEX(body!$C$2:$C$34,MATCH(INDEX(souhrn!$C$2:$C$1899,MATCH(CONCATENATE("12#",$B135),souhrn!$E$2:$E$1899,0),1),body!$A$2:$A$34,0),1),"")</f>
        <v>12</v>
      </c>
      <c r="U135" t="str">
        <f>IFERROR(INDEX(body!$C$2:$C$34,MATCH(INDEX(souhrn!$C$2:$C$1899,MATCH(CONCATENATE("13#",$B135),souhrn!$E$2:$E$1899,0),1),body!$A$2:$A$34,0),1),"")</f>
        <v/>
      </c>
      <c r="V135" t="str">
        <f>IFERROR(INDEX(body!$C$2:$C$34,MATCH(INDEX(souhrn!$C$2:$C$1899,MATCH(CONCATENATE("14#",$B135),souhrn!$E$2:$E$1899,0),1),body!$A$2:$A$34,0),1),"")</f>
        <v/>
      </c>
      <c r="W135">
        <f>IFERROR(INDEX(body!$E$2:$E$34,MATCH(INDEX(souhrn!$C$2:$C$1899,MATCH(CONCATENATE("15#",$B135),souhrn!$E$2:$E$1899,0),1),body!$A$2:$A$34,0),1),"")</f>
        <v>18</v>
      </c>
      <c r="X135">
        <f>IFERROR(INDEX(body!$E$2:$E$34,MATCH(INDEX(souhrn!$C$2:$C$1899,MATCH(CONCATENATE("16#",$B135),souhrn!$E$2:$E$1899,0),1),body!$A$2:$A$34,0),1),"")</f>
        <v>18</v>
      </c>
      <c r="Y135">
        <f>IFERROR(INDEX(body!$E$2:$E$34,MATCH(INDEX(souhrn!$C$2:$C$1899,MATCH(CONCATENATE("17#",$B135),souhrn!$E$2:$E$1899,0),1),body!$A$2:$A$34,0),1),"")</f>
        <v>18</v>
      </c>
      <c r="Z135">
        <f>IFERROR(INDEX(body!$E$2:$E$34,MATCH(INDEX(souhrn!$C$2:$C$1899,MATCH(CONCATENATE("18#",$B135),souhrn!$E$2:$E$1899,0),1),body!$A$2:$A$34,0),1),"")</f>
        <v>14</v>
      </c>
      <c r="AA135">
        <f>INDEX(zavody!B:B,MATCH(B135,zavody!A:A,0))</f>
        <v>8</v>
      </c>
      <c r="AB135">
        <f t="shared" si="13"/>
        <v>136</v>
      </c>
      <c r="AC135">
        <f t="shared" si="14"/>
        <v>136</v>
      </c>
      <c r="AD135">
        <v>131</v>
      </c>
      <c r="AE135">
        <f t="shared" si="12"/>
        <v>68</v>
      </c>
      <c r="AF135">
        <v>222</v>
      </c>
    </row>
    <row r="136" spans="1:32" x14ac:dyDescent="0.45">
      <c r="A136">
        <v>4350</v>
      </c>
      <c r="B136" t="s">
        <v>130</v>
      </c>
      <c r="C136" t="str">
        <f>IFERROR(INDEX(body!$B$2:$B$34,MATCH(INDEX(souhrn!$C$2:$C$1899,MATCH(CONCATENATE("1#",$B136),souhrn!$E$2:$E$1899,0),1),body!$A$2:$A$34,0),1),"")</f>
        <v/>
      </c>
      <c r="D136" t="str">
        <f>IFERROR(INDEX(body!$B$2:$B$34,MATCH(INDEX(souhrn!$C$2:$C$1899,MATCH(CONCATENATE("2#",$B136),souhrn!$E$2:$E$1899,0),1),body!$A$2:$A$34,0),1),"")</f>
        <v/>
      </c>
      <c r="E136" t="str">
        <f>IFERROR(INDEX(body!$B$2:$B$34,MATCH(INDEX(souhrn!$C$2:$C$1899,MATCH(CONCATENATE("3#",$B136),souhrn!$E$2:$E$1899,0),1),body!$A$2:$A$34,0),1),"")</f>
        <v/>
      </c>
      <c r="F136" t="str">
        <f>IFERROR(INDEX(body!$B$2:$B$34,MATCH(INDEX(souhrn!$C$2:$C$1899,MATCH(CONCATENATE("4#",$B136),souhrn!$E$2:$E$1899,0),1),body!$A$2:$A$34,0),1),"")</f>
        <v/>
      </c>
      <c r="G136" t="str">
        <f>IFERROR(INDEX(body!$B$2:$B$34,MATCH(INDEX(souhrn!$C$2:$C$1899,MATCH(CONCATENATE("5#",$B136),souhrn!$E$2:$E$1899,0),1),body!$A$2:$A$34,0),1),"")</f>
        <v/>
      </c>
      <c r="H136" t="str">
        <f>IFERROR(INDEX(body!$B$2:$B$34,MATCH(INDEX(souhrn!$C$2:$C$1899,MATCH(CONCATENATE("6#",$B136),souhrn!$E$2:$E$1899,0),1),body!$A$2:$A$34,0),1),"")</f>
        <v/>
      </c>
      <c r="I136" t="str">
        <f>IFERROR(INDEX(body!$B$2:$B$34,MATCH(INDEX(souhrn!$C$2:$C$1899,MATCH(CONCATENATE("7#",$B136),souhrn!$E$2:$E$1899,0),1),body!$A$2:$A$34,0),1),"")</f>
        <v/>
      </c>
      <c r="J136" t="str">
        <f>IFERROR(INDEX(body!$B$2:$B$34,MATCH(INDEX(souhrn!$C$2:$C$1899,MATCH(CONCATENATE("8#",$B136),souhrn!$E$2:$E$1899,0),1),body!$A$2:$A$34,0),1),"")</f>
        <v/>
      </c>
      <c r="K136">
        <f>IFERROR(INDEX(body!$F$2:$F$34,MATCH(INDEX(souhrn!$C$2:$C$1899,MATCH(CONCATENATE("19#",$B136),souhrn!$E$2:$E$1899,0),1),body!$A$2:$A$34,0),1),"")</f>
        <v>8</v>
      </c>
      <c r="L136">
        <f>IFERROR(INDEX(body!$F$2:$F$34,MATCH(INDEX(souhrn!$C$2:$C$1899,MATCH(CONCATENATE("20#",$B136),souhrn!$E$2:$E$1899,0),1),body!$A$2:$A$34,0),1),"")</f>
        <v>20</v>
      </c>
      <c r="M136">
        <f>IFERROR(INDEX(body!$F$2:$F$34,MATCH(INDEX(souhrn!$C$2:$C$1899,MATCH(CONCATENATE("21#",$B136),souhrn!$E$2:$E$1899,0),1),body!$A$2:$A$34,0),1),"")</f>
        <v>18</v>
      </c>
      <c r="N136">
        <f>IFERROR(INDEX(body!$F$2:$F$34,MATCH(INDEX(souhrn!$C$2:$C$1899,MATCH(CONCATENATE("22#",$B136),souhrn!$E$2:$E$1899,0),1),body!$A$2:$A$34,0),1),"")</f>
        <v>28</v>
      </c>
      <c r="O136">
        <f>IFERROR(INDEX(body!$F$2:$F$34,MATCH(INDEX(souhrn!$C$2:$C$1899,MATCH(CONCATENATE("23#",$B136),souhrn!$E$2:$E$1899,0),1),body!$A$2:$A$34,0),1),"")</f>
        <v>21</v>
      </c>
      <c r="P136">
        <f>IFERROR(INDEX(body!$F$2:$F$34,MATCH(INDEX(souhrn!$C$2:$C$1899,MATCH(CONCATENATE("24#",$B136),souhrn!$E$2:$E$1899,0),1),body!$A$2:$A$34,0),1),"")</f>
        <v>8</v>
      </c>
      <c r="Q136" t="str">
        <f>IFERROR(INDEX(body!$D$2:$D$34,MATCH(INDEX(souhrn!$C$2:$C$1899,MATCH(CONCATENATE("9#",$B136),souhrn!$E$2:$E$1899,0),1),body!$A$2:$A$34,0),1),"")</f>
        <v/>
      </c>
      <c r="R136" t="str">
        <f>IFERROR(INDEX(body!$D$2:$D$34,MATCH(INDEX(souhrn!$C$2:$C$1899,MATCH(CONCATENATE("10#",$B136),souhrn!$E$2:$E$1899,0),1),body!$A$2:$A$34,0),1),"")</f>
        <v/>
      </c>
      <c r="S136">
        <f>IFERROR(INDEX(body!$C$2:$C$34,MATCH(INDEX(souhrn!$C$2:$C$1899,MATCH(CONCATENATE("11#",$B136),souhrn!$E$2:$E$1899,0),1),body!$A$2:$A$34,0),1),"")</f>
        <v>10</v>
      </c>
      <c r="T136">
        <f>IFERROR(INDEX(body!$C$2:$C$34,MATCH(INDEX(souhrn!$C$2:$C$1899,MATCH(CONCATENATE("12#",$B136),souhrn!$E$2:$E$1899,0),1),body!$A$2:$A$34,0),1),"")</f>
        <v>22</v>
      </c>
      <c r="U136" t="str">
        <f>IFERROR(INDEX(body!$C$2:$C$34,MATCH(INDEX(souhrn!$C$2:$C$1899,MATCH(CONCATENATE("13#",$B136),souhrn!$E$2:$E$1899,0),1),body!$A$2:$A$34,0),1),"")</f>
        <v/>
      </c>
      <c r="V136" t="str">
        <f>IFERROR(INDEX(body!$C$2:$C$34,MATCH(INDEX(souhrn!$C$2:$C$1899,MATCH(CONCATENATE("14#",$B136),souhrn!$E$2:$E$1899,0),1),body!$A$2:$A$34,0),1),"")</f>
        <v/>
      </c>
      <c r="W136" t="str">
        <f>IFERROR(INDEX(body!$E$2:$E$34,MATCH(INDEX(souhrn!$C$2:$C$1899,MATCH(CONCATENATE("15#",$B136),souhrn!$E$2:$E$1899,0),1),body!$A$2:$A$34,0),1),"")</f>
        <v/>
      </c>
      <c r="X136" t="str">
        <f>IFERROR(INDEX(body!$E$2:$E$34,MATCH(INDEX(souhrn!$C$2:$C$1899,MATCH(CONCATENATE("16#",$B136),souhrn!$E$2:$E$1899,0),1),body!$A$2:$A$34,0),1),"")</f>
        <v/>
      </c>
      <c r="Y136" t="str">
        <f>IFERROR(INDEX(body!$E$2:$E$34,MATCH(INDEX(souhrn!$C$2:$C$1899,MATCH(CONCATENATE("17#",$B136),souhrn!$E$2:$E$1899,0),1),body!$A$2:$A$34,0),1),"")</f>
        <v/>
      </c>
      <c r="Z136" t="str">
        <f>IFERROR(INDEX(body!$E$2:$E$34,MATCH(INDEX(souhrn!$C$2:$C$1899,MATCH(CONCATENATE("18#",$B136),souhrn!$E$2:$E$1899,0),1),body!$A$2:$A$34,0),1),"")</f>
        <v/>
      </c>
      <c r="AA136">
        <f>INDEX(zavody!B:B,MATCH(B136,zavody!A:A,0))</f>
        <v>8</v>
      </c>
      <c r="AB136">
        <f t="shared" si="13"/>
        <v>135</v>
      </c>
      <c r="AC136">
        <f t="shared" si="14"/>
        <v>135</v>
      </c>
      <c r="AD136">
        <v>132</v>
      </c>
      <c r="AE136">
        <f t="shared" si="12"/>
        <v>135</v>
      </c>
      <c r="AF136">
        <v>133</v>
      </c>
    </row>
    <row r="137" spans="1:32" x14ac:dyDescent="0.45">
      <c r="A137">
        <v>5939</v>
      </c>
      <c r="B137" t="s">
        <v>161</v>
      </c>
      <c r="C137" t="str">
        <f>IFERROR(INDEX(body!$B$2:$B$34,MATCH(INDEX(souhrn!$C$2:$C$1899,MATCH(CONCATENATE("1#",$B137),souhrn!$E$2:$E$1899,0),1),body!$A$2:$A$34,0),1),"")</f>
        <v/>
      </c>
      <c r="D137" t="str">
        <f>IFERROR(INDEX(body!$B$2:$B$34,MATCH(INDEX(souhrn!$C$2:$C$1899,MATCH(CONCATENATE("2#",$B137),souhrn!$E$2:$E$1899,0),1),body!$A$2:$A$34,0),1),"")</f>
        <v/>
      </c>
      <c r="E137" t="str">
        <f>IFERROR(INDEX(body!$B$2:$B$34,MATCH(INDEX(souhrn!$C$2:$C$1899,MATCH(CONCATENATE("3#",$B137),souhrn!$E$2:$E$1899,0),1),body!$A$2:$A$34,0),1),"")</f>
        <v/>
      </c>
      <c r="F137" t="str">
        <f>IFERROR(INDEX(body!$B$2:$B$34,MATCH(INDEX(souhrn!$C$2:$C$1899,MATCH(CONCATENATE("4#",$B137),souhrn!$E$2:$E$1899,0),1),body!$A$2:$A$34,0),1),"")</f>
        <v/>
      </c>
      <c r="G137" t="str">
        <f>IFERROR(INDEX(body!$B$2:$B$34,MATCH(INDEX(souhrn!$C$2:$C$1899,MATCH(CONCATENATE("5#",$B137),souhrn!$E$2:$E$1899,0),1),body!$A$2:$A$34,0),1),"")</f>
        <v/>
      </c>
      <c r="H137" t="str">
        <f>IFERROR(INDEX(body!$B$2:$B$34,MATCH(INDEX(souhrn!$C$2:$C$1899,MATCH(CONCATENATE("6#",$B137),souhrn!$E$2:$E$1899,0),1),body!$A$2:$A$34,0),1),"")</f>
        <v/>
      </c>
      <c r="I137" t="str">
        <f>IFERROR(INDEX(body!$B$2:$B$34,MATCH(INDEX(souhrn!$C$2:$C$1899,MATCH(CONCATENATE("7#",$B137),souhrn!$E$2:$E$1899,0),1),body!$A$2:$A$34,0),1),"")</f>
        <v/>
      </c>
      <c r="J137" t="str">
        <f>IFERROR(INDEX(body!$B$2:$B$34,MATCH(INDEX(souhrn!$C$2:$C$1899,MATCH(CONCATENATE("8#",$B137),souhrn!$E$2:$E$1899,0),1),body!$A$2:$A$34,0),1),"")</f>
        <v/>
      </c>
      <c r="K137" t="str">
        <f>IFERROR(INDEX(body!$F$2:$F$34,MATCH(INDEX(souhrn!$C$2:$C$1899,MATCH(CONCATENATE("19#",$B137),souhrn!$E$2:$E$1899,0),1),body!$A$2:$A$34,0),1),"")</f>
        <v/>
      </c>
      <c r="L137" t="str">
        <f>IFERROR(INDEX(body!$F$2:$F$34,MATCH(INDEX(souhrn!$C$2:$C$1899,MATCH(CONCATENATE("20#",$B137),souhrn!$E$2:$E$1899,0),1),body!$A$2:$A$34,0),1),"")</f>
        <v/>
      </c>
      <c r="M137" t="str">
        <f>IFERROR(INDEX(body!$F$2:$F$34,MATCH(INDEX(souhrn!$C$2:$C$1899,MATCH(CONCATENATE("21#",$B137),souhrn!$E$2:$E$1899,0),1),body!$A$2:$A$34,0),1),"")</f>
        <v/>
      </c>
      <c r="N137" t="str">
        <f>IFERROR(INDEX(body!$F$2:$F$34,MATCH(INDEX(souhrn!$C$2:$C$1899,MATCH(CONCATENATE("22#",$B137),souhrn!$E$2:$E$1899,0),1),body!$A$2:$A$34,0),1),"")</f>
        <v/>
      </c>
      <c r="O137" t="str">
        <f>IFERROR(INDEX(body!$F$2:$F$34,MATCH(INDEX(souhrn!$C$2:$C$1899,MATCH(CONCATENATE("23#",$B137),souhrn!$E$2:$E$1899,0),1),body!$A$2:$A$34,0),1),"")</f>
        <v/>
      </c>
      <c r="P137" t="str">
        <f>IFERROR(INDEX(body!$F$2:$F$34,MATCH(INDEX(souhrn!$C$2:$C$1899,MATCH(CONCATENATE("24#",$B137),souhrn!$E$2:$E$1899,0),1),body!$A$2:$A$34,0),1),"")</f>
        <v/>
      </c>
      <c r="Q137">
        <f>IFERROR(INDEX(body!$D$2:$D$34,MATCH(INDEX(souhrn!$C$2:$C$1899,MATCH(CONCATENATE("9#",$B137),souhrn!$E$2:$E$1899,0),1),body!$A$2:$A$34,0),1),"")</f>
        <v>34</v>
      </c>
      <c r="R137">
        <f>IFERROR(INDEX(body!$D$2:$D$34,MATCH(INDEX(souhrn!$C$2:$C$1899,MATCH(CONCATENATE("10#",$B137),souhrn!$E$2:$E$1899,0),1),body!$A$2:$A$34,0),1),"")</f>
        <v>36</v>
      </c>
      <c r="S137">
        <f>IFERROR(INDEX(body!$C$2:$C$34,MATCH(INDEX(souhrn!$C$2:$C$1899,MATCH(CONCATENATE("11#",$B137),souhrn!$E$2:$E$1899,0),1),body!$A$2:$A$34,0),1),"")</f>
        <v>36</v>
      </c>
      <c r="T137">
        <f>IFERROR(INDEX(body!$C$2:$C$34,MATCH(INDEX(souhrn!$C$2:$C$1899,MATCH(CONCATENATE("12#",$B137),souhrn!$E$2:$E$1899,0),1),body!$A$2:$A$34,0),1),"")</f>
        <v>28</v>
      </c>
      <c r="U137" t="str">
        <f>IFERROR(INDEX(body!$C$2:$C$34,MATCH(INDEX(souhrn!$C$2:$C$1899,MATCH(CONCATENATE("13#",$B137),souhrn!$E$2:$E$1899,0),1),body!$A$2:$A$34,0),1),"")</f>
        <v/>
      </c>
      <c r="V137" t="str">
        <f>IFERROR(INDEX(body!$C$2:$C$34,MATCH(INDEX(souhrn!$C$2:$C$1899,MATCH(CONCATENATE("14#",$B137),souhrn!$E$2:$E$1899,0),1),body!$A$2:$A$34,0),1),"")</f>
        <v/>
      </c>
      <c r="W137" t="str">
        <f>IFERROR(INDEX(body!$E$2:$E$34,MATCH(INDEX(souhrn!$C$2:$C$1899,MATCH(CONCATENATE("15#",$B137),souhrn!$E$2:$E$1899,0),1),body!$A$2:$A$34,0),1),"")</f>
        <v/>
      </c>
      <c r="X137" t="str">
        <f>IFERROR(INDEX(body!$E$2:$E$34,MATCH(INDEX(souhrn!$C$2:$C$1899,MATCH(CONCATENATE("16#",$B137),souhrn!$E$2:$E$1899,0),1),body!$A$2:$A$34,0),1),"")</f>
        <v/>
      </c>
      <c r="Y137" t="str">
        <f>IFERROR(INDEX(body!$E$2:$E$34,MATCH(INDEX(souhrn!$C$2:$C$1899,MATCH(CONCATENATE("17#",$B137),souhrn!$E$2:$E$1899,0),1),body!$A$2:$A$34,0),1),"")</f>
        <v/>
      </c>
      <c r="Z137" t="str">
        <f>IFERROR(INDEX(body!$E$2:$E$34,MATCH(INDEX(souhrn!$C$2:$C$1899,MATCH(CONCATENATE("18#",$B137),souhrn!$E$2:$E$1899,0),1),body!$A$2:$A$34,0),1),"")</f>
        <v/>
      </c>
      <c r="AA137">
        <f>INDEX(zavody!B:B,MATCH(B137,zavody!A:A,0))</f>
        <v>4</v>
      </c>
      <c r="AB137">
        <f t="shared" si="13"/>
        <v>134</v>
      </c>
      <c r="AC137">
        <f t="shared" si="14"/>
        <v>134</v>
      </c>
      <c r="AD137">
        <v>133</v>
      </c>
      <c r="AE137">
        <f t="shared" si="12"/>
        <v>134</v>
      </c>
      <c r="AF137">
        <v>211</v>
      </c>
    </row>
    <row r="138" spans="1:32" x14ac:dyDescent="0.45">
      <c r="A138">
        <v>7042</v>
      </c>
      <c r="B138" t="s">
        <v>278</v>
      </c>
      <c r="C138" t="str">
        <f>IFERROR(INDEX(body!$B$2:$B$34,MATCH(INDEX(souhrn!$C$2:$C$1899,MATCH(CONCATENATE("1#",$B138),souhrn!$E$2:$E$1899,0),1),body!$A$2:$A$34,0),1),"")</f>
        <v/>
      </c>
      <c r="D138" t="str">
        <f>IFERROR(INDEX(body!$B$2:$B$34,MATCH(INDEX(souhrn!$C$2:$C$1899,MATCH(CONCATENATE("2#",$B138),souhrn!$E$2:$E$1899,0),1),body!$A$2:$A$34,0),1),"")</f>
        <v/>
      </c>
      <c r="E138" t="str">
        <f>IFERROR(INDEX(body!$B$2:$B$34,MATCH(INDEX(souhrn!$C$2:$C$1899,MATCH(CONCATENATE("3#",$B138),souhrn!$E$2:$E$1899,0),1),body!$A$2:$A$34,0),1),"")</f>
        <v/>
      </c>
      <c r="F138" t="str">
        <f>IFERROR(INDEX(body!$B$2:$B$34,MATCH(INDEX(souhrn!$C$2:$C$1899,MATCH(CONCATENATE("4#",$B138),souhrn!$E$2:$E$1899,0),1),body!$A$2:$A$34,0),1),"")</f>
        <v/>
      </c>
      <c r="G138" t="str">
        <f>IFERROR(INDEX(body!$B$2:$B$34,MATCH(INDEX(souhrn!$C$2:$C$1899,MATCH(CONCATENATE("5#",$B138),souhrn!$E$2:$E$1899,0),1),body!$A$2:$A$34,0),1),"")</f>
        <v/>
      </c>
      <c r="H138" t="str">
        <f>IFERROR(INDEX(body!$B$2:$B$34,MATCH(INDEX(souhrn!$C$2:$C$1899,MATCH(CONCATENATE("6#",$B138),souhrn!$E$2:$E$1899,0),1),body!$A$2:$A$34,0),1),"")</f>
        <v/>
      </c>
      <c r="I138" t="str">
        <f>IFERROR(INDEX(body!$B$2:$B$34,MATCH(INDEX(souhrn!$C$2:$C$1899,MATCH(CONCATENATE("7#",$B138),souhrn!$E$2:$E$1899,0),1),body!$A$2:$A$34,0),1),"")</f>
        <v/>
      </c>
      <c r="J138" t="str">
        <f>IFERROR(INDEX(body!$B$2:$B$34,MATCH(INDEX(souhrn!$C$2:$C$1899,MATCH(CONCATENATE("8#",$B138),souhrn!$E$2:$E$1899,0),1),body!$A$2:$A$34,0),1),"")</f>
        <v/>
      </c>
      <c r="K138" t="str">
        <f>IFERROR(INDEX(body!$F$2:$F$34,MATCH(INDEX(souhrn!$C$2:$C$1899,MATCH(CONCATENATE("19#",$B138),souhrn!$E$2:$E$1899,0),1),body!$A$2:$A$34,0),1),"")</f>
        <v/>
      </c>
      <c r="L138" t="str">
        <f>IFERROR(INDEX(body!$F$2:$F$34,MATCH(INDEX(souhrn!$C$2:$C$1899,MATCH(CONCATENATE("20#",$B138),souhrn!$E$2:$E$1899,0),1),body!$A$2:$A$34,0),1),"")</f>
        <v/>
      </c>
      <c r="M138" t="str">
        <f>IFERROR(INDEX(body!$F$2:$F$34,MATCH(INDEX(souhrn!$C$2:$C$1899,MATCH(CONCATENATE("21#",$B138),souhrn!$E$2:$E$1899,0),1),body!$A$2:$A$34,0),1),"")</f>
        <v/>
      </c>
      <c r="N138" t="str">
        <f>IFERROR(INDEX(body!$F$2:$F$34,MATCH(INDEX(souhrn!$C$2:$C$1899,MATCH(CONCATENATE("22#",$B138),souhrn!$E$2:$E$1899,0),1),body!$A$2:$A$34,0),1),"")</f>
        <v/>
      </c>
      <c r="O138" t="str">
        <f>IFERROR(INDEX(body!$F$2:$F$34,MATCH(INDEX(souhrn!$C$2:$C$1899,MATCH(CONCATENATE("23#",$B138),souhrn!$E$2:$E$1899,0),1),body!$A$2:$A$34,0),1),"")</f>
        <v/>
      </c>
      <c r="P138" t="str">
        <f>IFERROR(INDEX(body!$F$2:$F$34,MATCH(INDEX(souhrn!$C$2:$C$1899,MATCH(CONCATENATE("24#",$B138),souhrn!$E$2:$E$1899,0),1),body!$A$2:$A$34,0),1),"")</f>
        <v/>
      </c>
      <c r="Q138">
        <f>IFERROR(INDEX(body!$D$2:$D$34,MATCH(INDEX(souhrn!$C$2:$C$1899,MATCH(CONCATENATE("9#",$B138),souhrn!$E$2:$E$1899,0),1),body!$A$2:$A$34,0),1),"")</f>
        <v>38</v>
      </c>
      <c r="R138">
        <f>IFERROR(INDEX(body!$D$2:$D$34,MATCH(INDEX(souhrn!$C$2:$C$1899,MATCH(CONCATENATE("10#",$B138),souhrn!$E$2:$E$1899,0),1),body!$A$2:$A$34,0),1),"")</f>
        <v>26</v>
      </c>
      <c r="S138" t="str">
        <f>IFERROR(INDEX(body!$C$2:$C$34,MATCH(INDEX(souhrn!$C$2:$C$1899,MATCH(CONCATENATE("11#",$B138),souhrn!$E$2:$E$1899,0),1),body!$A$2:$A$34,0),1),"")</f>
        <v/>
      </c>
      <c r="T138" t="str">
        <f>IFERROR(INDEX(body!$C$2:$C$34,MATCH(INDEX(souhrn!$C$2:$C$1899,MATCH(CONCATENATE("12#",$B138),souhrn!$E$2:$E$1899,0),1),body!$A$2:$A$34,0),1),"")</f>
        <v/>
      </c>
      <c r="U138" t="str">
        <f>IFERROR(INDEX(body!$C$2:$C$34,MATCH(INDEX(souhrn!$C$2:$C$1899,MATCH(CONCATENATE("13#",$B138),souhrn!$E$2:$E$1899,0),1),body!$A$2:$A$34,0),1),"")</f>
        <v/>
      </c>
      <c r="V138" t="str">
        <f>IFERROR(INDEX(body!$C$2:$C$34,MATCH(INDEX(souhrn!$C$2:$C$1899,MATCH(CONCATENATE("14#",$B138),souhrn!$E$2:$E$1899,0),1),body!$A$2:$A$34,0),1),"")</f>
        <v/>
      </c>
      <c r="W138">
        <f>IFERROR(INDEX(body!$E$2:$E$34,MATCH(INDEX(souhrn!$C$2:$C$1899,MATCH(CONCATENATE("15#",$B138),souhrn!$E$2:$E$1899,0),1),body!$A$2:$A$34,0),1),"")</f>
        <v>20</v>
      </c>
      <c r="X138">
        <f>IFERROR(INDEX(body!$E$2:$E$34,MATCH(INDEX(souhrn!$C$2:$C$1899,MATCH(CONCATENATE("16#",$B138),souhrn!$E$2:$E$1899,0),1),body!$A$2:$A$34,0),1),"")</f>
        <v>20</v>
      </c>
      <c r="Y138">
        <f>IFERROR(INDEX(body!$E$2:$E$34,MATCH(INDEX(souhrn!$C$2:$C$1899,MATCH(CONCATENATE("17#",$B138),souhrn!$E$2:$E$1899,0),1),body!$A$2:$A$34,0),1),"")</f>
        <v>10</v>
      </c>
      <c r="Z138">
        <f>IFERROR(INDEX(body!$E$2:$E$34,MATCH(INDEX(souhrn!$C$2:$C$1899,MATCH(CONCATENATE("18#",$B138),souhrn!$E$2:$E$1899,0),1),body!$A$2:$A$34,0),1),"")</f>
        <v>20</v>
      </c>
      <c r="AA138">
        <f>INDEX(zavody!B:B,MATCH(B138,zavody!A:A,0))</f>
        <v>6</v>
      </c>
      <c r="AB138">
        <f t="shared" si="13"/>
        <v>134</v>
      </c>
      <c r="AC138">
        <f t="shared" si="14"/>
        <v>134</v>
      </c>
      <c r="AD138">
        <v>134</v>
      </c>
    </row>
    <row r="139" spans="1:32" x14ac:dyDescent="0.45">
      <c r="A139">
        <v>3802</v>
      </c>
      <c r="B139" t="s">
        <v>78</v>
      </c>
      <c r="C139" t="str">
        <f>IFERROR(INDEX(body!$B$2:$B$34,MATCH(INDEX(souhrn!$C$2:$C$1899,MATCH(CONCATENATE("1#",$B139),souhrn!$E$2:$E$1899,0),1),body!$A$2:$A$34,0),1),"")</f>
        <v/>
      </c>
      <c r="D139" t="str">
        <f>IFERROR(INDEX(body!$B$2:$B$34,MATCH(INDEX(souhrn!$C$2:$C$1899,MATCH(CONCATENATE("2#",$B139),souhrn!$E$2:$E$1899,0),1),body!$A$2:$A$34,0),1),"")</f>
        <v/>
      </c>
      <c r="E139" t="str">
        <f>IFERROR(INDEX(body!$B$2:$B$34,MATCH(INDEX(souhrn!$C$2:$C$1899,MATCH(CONCATENATE("3#",$B139),souhrn!$E$2:$E$1899,0),1),body!$A$2:$A$34,0),1),"")</f>
        <v/>
      </c>
      <c r="F139" t="str">
        <f>IFERROR(INDEX(body!$B$2:$B$34,MATCH(INDEX(souhrn!$C$2:$C$1899,MATCH(CONCATENATE("4#",$B139),souhrn!$E$2:$E$1899,0),1),body!$A$2:$A$34,0),1),"")</f>
        <v/>
      </c>
      <c r="G139" t="str">
        <f>IFERROR(INDEX(body!$B$2:$B$34,MATCH(INDEX(souhrn!$C$2:$C$1899,MATCH(CONCATENATE("5#",$B139),souhrn!$E$2:$E$1899,0),1),body!$A$2:$A$34,0),1),"")</f>
        <v/>
      </c>
      <c r="H139" t="str">
        <f>IFERROR(INDEX(body!$B$2:$B$34,MATCH(INDEX(souhrn!$C$2:$C$1899,MATCH(CONCATENATE("6#",$B139),souhrn!$E$2:$E$1899,0),1),body!$A$2:$A$34,0),1),"")</f>
        <v/>
      </c>
      <c r="I139" t="str">
        <f>IFERROR(INDEX(body!$B$2:$B$34,MATCH(INDEX(souhrn!$C$2:$C$1899,MATCH(CONCATENATE("7#",$B139),souhrn!$E$2:$E$1899,0),1),body!$A$2:$A$34,0),1),"")</f>
        <v/>
      </c>
      <c r="J139" t="str">
        <f>IFERROR(INDEX(body!$B$2:$B$34,MATCH(INDEX(souhrn!$C$2:$C$1899,MATCH(CONCATENATE("8#",$B139),souhrn!$E$2:$E$1899,0),1),body!$A$2:$A$34,0),1),"")</f>
        <v/>
      </c>
      <c r="K139" t="str">
        <f>IFERROR(INDEX(body!$F$2:$F$34,MATCH(INDEX(souhrn!$C$2:$C$1899,MATCH(CONCATENATE("19#",$B139),souhrn!$E$2:$E$1899,0),1),body!$A$2:$A$34,0),1),"")</f>
        <v/>
      </c>
      <c r="L139" t="str">
        <f>IFERROR(INDEX(body!$F$2:$F$34,MATCH(INDEX(souhrn!$C$2:$C$1899,MATCH(CONCATENATE("20#",$B139),souhrn!$E$2:$E$1899,0),1),body!$A$2:$A$34,0),1),"")</f>
        <v/>
      </c>
      <c r="M139" t="str">
        <f>IFERROR(INDEX(body!$F$2:$F$34,MATCH(INDEX(souhrn!$C$2:$C$1899,MATCH(CONCATENATE("21#",$B139),souhrn!$E$2:$E$1899,0),1),body!$A$2:$A$34,0),1),"")</f>
        <v/>
      </c>
      <c r="N139" t="str">
        <f>IFERROR(INDEX(body!$F$2:$F$34,MATCH(INDEX(souhrn!$C$2:$C$1899,MATCH(CONCATENATE("22#",$B139),souhrn!$E$2:$E$1899,0),1),body!$A$2:$A$34,0),1),"")</f>
        <v/>
      </c>
      <c r="O139" t="str">
        <f>IFERROR(INDEX(body!$F$2:$F$34,MATCH(INDEX(souhrn!$C$2:$C$1899,MATCH(CONCATENATE("23#",$B139),souhrn!$E$2:$E$1899,0),1),body!$A$2:$A$34,0),1),"")</f>
        <v/>
      </c>
      <c r="P139" t="str">
        <f>IFERROR(INDEX(body!$F$2:$F$34,MATCH(INDEX(souhrn!$C$2:$C$1899,MATCH(CONCATENATE("24#",$B139),souhrn!$E$2:$E$1899,0),1),body!$A$2:$A$34,0),1),"")</f>
        <v/>
      </c>
      <c r="Q139">
        <f>IFERROR(INDEX(body!$D$2:$D$34,MATCH(INDEX(souhrn!$C$2:$C$1899,MATCH(CONCATENATE("9#",$B139),souhrn!$E$2:$E$1899,0),1),body!$A$2:$A$34,0),1),"")</f>
        <v>21</v>
      </c>
      <c r="R139">
        <f>IFERROR(INDEX(body!$D$2:$D$34,MATCH(INDEX(souhrn!$C$2:$C$1899,MATCH(CONCATENATE("10#",$B139),souhrn!$E$2:$E$1899,0),1),body!$A$2:$A$34,0),1),"")</f>
        <v>12</v>
      </c>
      <c r="S139" t="str">
        <f>IFERROR(INDEX(body!$C$2:$C$34,MATCH(INDEX(souhrn!$C$2:$C$1899,MATCH(CONCATENATE("11#",$B139),souhrn!$E$2:$E$1899,0),1),body!$A$2:$A$34,0),1),"")</f>
        <v/>
      </c>
      <c r="T139" t="str">
        <f>IFERROR(INDEX(body!$C$2:$C$34,MATCH(INDEX(souhrn!$C$2:$C$1899,MATCH(CONCATENATE("12#",$B139),souhrn!$E$2:$E$1899,0),1),body!$A$2:$A$34,0),1),"")</f>
        <v/>
      </c>
      <c r="U139">
        <f>IFERROR(INDEX(body!$C$2:$C$34,MATCH(INDEX(souhrn!$C$2:$C$1899,MATCH(CONCATENATE("13#",$B139),souhrn!$E$2:$E$1899,0),1),body!$A$2:$A$34,0),1),"")</f>
        <v>12</v>
      </c>
      <c r="V139">
        <f>IFERROR(INDEX(body!$C$2:$C$34,MATCH(INDEX(souhrn!$C$2:$C$1899,MATCH(CONCATENATE("14#",$B139),souhrn!$E$2:$E$1899,0),1),body!$A$2:$A$34,0),1),"")</f>
        <v>10</v>
      </c>
      <c r="W139">
        <f>IFERROR(INDEX(body!$E$2:$E$34,MATCH(INDEX(souhrn!$C$2:$C$1899,MATCH(CONCATENATE("15#",$B139),souhrn!$E$2:$E$1899,0),1),body!$A$2:$A$34,0),1),"")</f>
        <v>16</v>
      </c>
      <c r="X139">
        <f>IFERROR(INDEX(body!$E$2:$E$34,MATCH(INDEX(souhrn!$C$2:$C$1899,MATCH(CONCATENATE("16#",$B139),souhrn!$E$2:$E$1899,0),1),body!$A$2:$A$34,0),1),"")</f>
        <v>18</v>
      </c>
      <c r="Y139">
        <f>IFERROR(INDEX(body!$E$2:$E$34,MATCH(INDEX(souhrn!$C$2:$C$1899,MATCH(CONCATENATE("17#",$B139),souhrn!$E$2:$E$1899,0),1),body!$A$2:$A$34,0),1),"")</f>
        <v>22</v>
      </c>
      <c r="Z139">
        <f>IFERROR(INDEX(body!$E$2:$E$34,MATCH(INDEX(souhrn!$C$2:$C$1899,MATCH(CONCATENATE("18#",$B139),souhrn!$E$2:$E$1899,0),1),body!$A$2:$A$34,0),1),"")</f>
        <v>22</v>
      </c>
      <c r="AA139">
        <f>INDEX(zavody!B:B,MATCH(B139,zavody!A:A,0))</f>
        <v>8</v>
      </c>
      <c r="AB139">
        <f t="shared" si="13"/>
        <v>133</v>
      </c>
      <c r="AC139">
        <f t="shared" si="14"/>
        <v>133</v>
      </c>
      <c r="AD139">
        <v>135</v>
      </c>
      <c r="AE139">
        <f t="shared" ref="AE139:AE153" si="15">SUM(IFERROR(LARGE(C139:V139,1),0),IFERROR(LARGE(C139:V139,2),0),IFERROR(LARGE(C139:V139,3),0),IFERROR(LARGE(C139:V139,4),0),IFERROR(LARGE(C139:V139,5),0),IFERROR(LARGE(C139:V139,6),0),IFERROR(LARGE(C139:V139,7),0),IFERROR(LARGE(C139:V139,8),0),IFERROR(LARGE(C139:V139,9),0),IFERROR(LARGE(C139:V139,10),0),IFERROR(LARGE(C139:V139,11),0),IFERROR(LARGE(C139:V139,12),0),)</f>
        <v>55</v>
      </c>
      <c r="AF139">
        <v>98</v>
      </c>
    </row>
    <row r="140" spans="1:32" x14ac:dyDescent="0.45">
      <c r="A140">
        <v>5594</v>
      </c>
      <c r="B140" t="s">
        <v>185</v>
      </c>
      <c r="C140" t="str">
        <f>IFERROR(INDEX(body!$B$2:$B$34,MATCH(INDEX(souhrn!$C$2:$C$1899,MATCH(CONCATENATE("1#",$B140),souhrn!$E$2:$E$1899,0),1),body!$A$2:$A$34,0),1),"")</f>
        <v/>
      </c>
      <c r="D140" t="str">
        <f>IFERROR(INDEX(body!$B$2:$B$34,MATCH(INDEX(souhrn!$C$2:$C$1899,MATCH(CONCATENATE("2#",$B140),souhrn!$E$2:$E$1899,0),1),body!$A$2:$A$34,0),1),"")</f>
        <v/>
      </c>
      <c r="E140" t="str">
        <f>IFERROR(INDEX(body!$B$2:$B$34,MATCH(INDEX(souhrn!$C$2:$C$1899,MATCH(CONCATENATE("3#",$B140),souhrn!$E$2:$E$1899,0),1),body!$A$2:$A$34,0),1),"")</f>
        <v/>
      </c>
      <c r="F140" t="str">
        <f>IFERROR(INDEX(body!$B$2:$B$34,MATCH(INDEX(souhrn!$C$2:$C$1899,MATCH(CONCATENATE("4#",$B140),souhrn!$E$2:$E$1899,0),1),body!$A$2:$A$34,0),1),"")</f>
        <v/>
      </c>
      <c r="G140" t="str">
        <f>IFERROR(INDEX(body!$B$2:$B$34,MATCH(INDEX(souhrn!$C$2:$C$1899,MATCH(CONCATENATE("5#",$B140),souhrn!$E$2:$E$1899,0),1),body!$A$2:$A$34,0),1),"")</f>
        <v/>
      </c>
      <c r="H140" t="str">
        <f>IFERROR(INDEX(body!$B$2:$B$34,MATCH(INDEX(souhrn!$C$2:$C$1899,MATCH(CONCATENATE("6#",$B140),souhrn!$E$2:$E$1899,0),1),body!$A$2:$A$34,0),1),"")</f>
        <v/>
      </c>
      <c r="I140" t="str">
        <f>IFERROR(INDEX(body!$B$2:$B$34,MATCH(INDEX(souhrn!$C$2:$C$1899,MATCH(CONCATENATE("7#",$B140),souhrn!$E$2:$E$1899,0),1),body!$A$2:$A$34,0),1),"")</f>
        <v/>
      </c>
      <c r="J140" t="str">
        <f>IFERROR(INDEX(body!$B$2:$B$34,MATCH(INDEX(souhrn!$C$2:$C$1899,MATCH(CONCATENATE("8#",$B140),souhrn!$E$2:$E$1899,0),1),body!$A$2:$A$34,0),1),"")</f>
        <v/>
      </c>
      <c r="K140" t="str">
        <f>IFERROR(INDEX(body!$F$2:$F$34,MATCH(INDEX(souhrn!$C$2:$C$1899,MATCH(CONCATENATE("19#",$B140),souhrn!$E$2:$E$1899,0),1),body!$A$2:$A$34,0),1),"")</f>
        <v/>
      </c>
      <c r="L140" t="str">
        <f>IFERROR(INDEX(body!$F$2:$F$34,MATCH(INDEX(souhrn!$C$2:$C$1899,MATCH(CONCATENATE("20#",$B140),souhrn!$E$2:$E$1899,0),1),body!$A$2:$A$34,0),1),"")</f>
        <v/>
      </c>
      <c r="M140" t="str">
        <f>IFERROR(INDEX(body!$F$2:$F$34,MATCH(INDEX(souhrn!$C$2:$C$1899,MATCH(CONCATENATE("21#",$B140),souhrn!$E$2:$E$1899,0),1),body!$A$2:$A$34,0),1),"")</f>
        <v/>
      </c>
      <c r="N140" t="str">
        <f>IFERROR(INDEX(body!$F$2:$F$34,MATCH(INDEX(souhrn!$C$2:$C$1899,MATCH(CONCATENATE("22#",$B140),souhrn!$E$2:$E$1899,0),1),body!$A$2:$A$34,0),1),"")</f>
        <v/>
      </c>
      <c r="O140" t="str">
        <f>IFERROR(INDEX(body!$F$2:$F$34,MATCH(INDEX(souhrn!$C$2:$C$1899,MATCH(CONCATENATE("23#",$B140),souhrn!$E$2:$E$1899,0),1),body!$A$2:$A$34,0),1),"")</f>
        <v/>
      </c>
      <c r="P140" t="str">
        <f>IFERROR(INDEX(body!$F$2:$F$34,MATCH(INDEX(souhrn!$C$2:$C$1899,MATCH(CONCATENATE("24#",$B140),souhrn!$E$2:$E$1899,0),1),body!$A$2:$A$34,0),1),"")</f>
        <v/>
      </c>
      <c r="Q140" t="str">
        <f>IFERROR(INDEX(body!$D$2:$D$34,MATCH(INDEX(souhrn!$C$2:$C$1899,MATCH(CONCATENATE("9#",$B140),souhrn!$E$2:$E$1899,0),1),body!$A$2:$A$34,0),1),"")</f>
        <v/>
      </c>
      <c r="R140" t="str">
        <f>IFERROR(INDEX(body!$D$2:$D$34,MATCH(INDEX(souhrn!$C$2:$C$1899,MATCH(CONCATENATE("10#",$B140),souhrn!$E$2:$E$1899,0),1),body!$A$2:$A$34,0),1),"")</f>
        <v/>
      </c>
      <c r="S140">
        <f>IFERROR(INDEX(body!$C$2:$C$34,MATCH(INDEX(souhrn!$C$2:$C$1899,MATCH(CONCATENATE("11#",$B140),souhrn!$E$2:$E$1899,0),1),body!$A$2:$A$34,0),1),"")</f>
        <v>26</v>
      </c>
      <c r="T140">
        <f>IFERROR(INDEX(body!$C$2:$C$34,MATCH(INDEX(souhrn!$C$2:$C$1899,MATCH(CONCATENATE("12#",$B140),souhrn!$E$2:$E$1899,0),1),body!$A$2:$A$34,0),1),"")</f>
        <v>14</v>
      </c>
      <c r="U140">
        <f>IFERROR(INDEX(body!$C$2:$C$34,MATCH(INDEX(souhrn!$C$2:$C$1899,MATCH(CONCATENATE("13#",$B140),souhrn!$E$2:$E$1899,0),1),body!$A$2:$A$34,0),1),"")</f>
        <v>12</v>
      </c>
      <c r="V140">
        <f>IFERROR(INDEX(body!$C$2:$C$34,MATCH(INDEX(souhrn!$C$2:$C$1899,MATCH(CONCATENATE("14#",$B140),souhrn!$E$2:$E$1899,0),1),body!$A$2:$A$34,0),1),"")</f>
        <v>16</v>
      </c>
      <c r="W140">
        <f>IFERROR(INDEX(body!$E$2:$E$34,MATCH(INDEX(souhrn!$C$2:$C$1899,MATCH(CONCATENATE("15#",$B140),souhrn!$E$2:$E$1899,0),1),body!$A$2:$A$34,0),1),"")</f>
        <v>12</v>
      </c>
      <c r="X140">
        <f>IFERROR(INDEX(body!$E$2:$E$34,MATCH(INDEX(souhrn!$C$2:$C$1899,MATCH(CONCATENATE("16#",$B140),souhrn!$E$2:$E$1899,0),1),body!$A$2:$A$34,0),1),"")</f>
        <v>22</v>
      </c>
      <c r="Y140">
        <f>IFERROR(INDEX(body!$E$2:$E$34,MATCH(INDEX(souhrn!$C$2:$C$1899,MATCH(CONCATENATE("17#",$B140),souhrn!$E$2:$E$1899,0),1),body!$A$2:$A$34,0),1),"")</f>
        <v>12</v>
      </c>
      <c r="Z140">
        <f>IFERROR(INDEX(body!$E$2:$E$34,MATCH(INDEX(souhrn!$C$2:$C$1899,MATCH(CONCATENATE("18#",$B140),souhrn!$E$2:$E$1899,0),1),body!$A$2:$A$34,0),1),"")</f>
        <v>16</v>
      </c>
      <c r="AA140">
        <f>INDEX(zavody!B:B,MATCH(B140,zavody!A:A,0))</f>
        <v>8</v>
      </c>
      <c r="AB140">
        <f t="shared" si="13"/>
        <v>130</v>
      </c>
      <c r="AC140">
        <f t="shared" si="14"/>
        <v>130</v>
      </c>
      <c r="AD140">
        <v>136</v>
      </c>
      <c r="AE140">
        <f t="shared" si="15"/>
        <v>68</v>
      </c>
      <c r="AF140">
        <v>157</v>
      </c>
    </row>
    <row r="141" spans="1:32" x14ac:dyDescent="0.45">
      <c r="A141">
        <v>2789</v>
      </c>
      <c r="B141" t="s">
        <v>142</v>
      </c>
      <c r="C141" t="str">
        <f>IFERROR(INDEX(body!$B$2:$B$34,MATCH(INDEX(souhrn!$C$2:$C$1899,MATCH(CONCATENATE("1#",$B141),souhrn!$E$2:$E$1899,0),1),body!$A$2:$A$34,0),1),"")</f>
        <v/>
      </c>
      <c r="D141" t="str">
        <f>IFERROR(INDEX(body!$B$2:$B$34,MATCH(INDEX(souhrn!$C$2:$C$1899,MATCH(CONCATENATE("2#",$B141),souhrn!$E$2:$E$1899,0),1),body!$A$2:$A$34,0),1),"")</f>
        <v/>
      </c>
      <c r="E141" t="str">
        <f>IFERROR(INDEX(body!$B$2:$B$34,MATCH(INDEX(souhrn!$C$2:$C$1899,MATCH(CONCATENATE("3#",$B141),souhrn!$E$2:$E$1899,0),1),body!$A$2:$A$34,0),1),"")</f>
        <v/>
      </c>
      <c r="F141" t="str">
        <f>IFERROR(INDEX(body!$B$2:$B$34,MATCH(INDEX(souhrn!$C$2:$C$1899,MATCH(CONCATENATE("4#",$B141),souhrn!$E$2:$E$1899,0),1),body!$A$2:$A$34,0),1),"")</f>
        <v/>
      </c>
      <c r="G141" t="str">
        <f>IFERROR(INDEX(body!$B$2:$B$34,MATCH(INDEX(souhrn!$C$2:$C$1899,MATCH(CONCATENATE("5#",$B141),souhrn!$E$2:$E$1899,0),1),body!$A$2:$A$34,0),1),"")</f>
        <v/>
      </c>
      <c r="H141" t="str">
        <f>IFERROR(INDEX(body!$B$2:$B$34,MATCH(INDEX(souhrn!$C$2:$C$1899,MATCH(CONCATENATE("6#",$B141),souhrn!$E$2:$E$1899,0),1),body!$A$2:$A$34,0),1),"")</f>
        <v/>
      </c>
      <c r="I141" t="str">
        <f>IFERROR(INDEX(body!$B$2:$B$34,MATCH(INDEX(souhrn!$C$2:$C$1899,MATCH(CONCATENATE("7#",$B141),souhrn!$E$2:$E$1899,0),1),body!$A$2:$A$34,0),1),"")</f>
        <v/>
      </c>
      <c r="J141" t="str">
        <f>IFERROR(INDEX(body!$B$2:$B$34,MATCH(INDEX(souhrn!$C$2:$C$1899,MATCH(CONCATENATE("8#",$B141),souhrn!$E$2:$E$1899,0),1),body!$A$2:$A$34,0),1),"")</f>
        <v/>
      </c>
      <c r="K141">
        <f>IFERROR(INDEX(body!$F$2:$F$34,MATCH(INDEX(souhrn!$C$2:$C$1899,MATCH(CONCATENATE("19#",$B141),souhrn!$E$2:$E$1899,0),1),body!$A$2:$A$34,0),1),"")</f>
        <v>30</v>
      </c>
      <c r="L141">
        <f>IFERROR(INDEX(body!$F$2:$F$34,MATCH(INDEX(souhrn!$C$2:$C$1899,MATCH(CONCATENATE("20#",$B141),souhrn!$E$2:$E$1899,0),1),body!$A$2:$A$34,0),1),"")</f>
        <v>8</v>
      </c>
      <c r="M141">
        <f>IFERROR(INDEX(body!$F$2:$F$34,MATCH(INDEX(souhrn!$C$2:$C$1899,MATCH(CONCATENATE("21#",$B141),souhrn!$E$2:$E$1899,0),1),body!$A$2:$A$34,0),1),"")</f>
        <v>28</v>
      </c>
      <c r="N141">
        <f>IFERROR(INDEX(body!$F$2:$F$34,MATCH(INDEX(souhrn!$C$2:$C$1899,MATCH(CONCATENATE("22#",$B141),souhrn!$E$2:$E$1899,0),1),body!$A$2:$A$34,0),1),"")</f>
        <v>22</v>
      </c>
      <c r="O141">
        <f>IFERROR(INDEX(body!$F$2:$F$34,MATCH(INDEX(souhrn!$C$2:$C$1899,MATCH(CONCATENATE("23#",$B141),souhrn!$E$2:$E$1899,0),1),body!$A$2:$A$34,0),1),"")</f>
        <v>21</v>
      </c>
      <c r="P141">
        <f>IFERROR(INDEX(body!$F$2:$F$34,MATCH(INDEX(souhrn!$C$2:$C$1899,MATCH(CONCATENATE("24#",$B141),souhrn!$E$2:$E$1899,0),1),body!$A$2:$A$34,0),1),"")</f>
        <v>20</v>
      </c>
      <c r="Q141" t="str">
        <f>IFERROR(INDEX(body!$D$2:$D$34,MATCH(INDEX(souhrn!$C$2:$C$1899,MATCH(CONCATENATE("9#",$B141),souhrn!$E$2:$E$1899,0),1),body!$A$2:$A$34,0),1),"")</f>
        <v/>
      </c>
      <c r="R141" t="str">
        <f>IFERROR(INDEX(body!$D$2:$D$34,MATCH(INDEX(souhrn!$C$2:$C$1899,MATCH(CONCATENATE("10#",$B141),souhrn!$E$2:$E$1899,0),1),body!$A$2:$A$34,0),1),"")</f>
        <v/>
      </c>
      <c r="S141" t="str">
        <f>IFERROR(INDEX(body!$C$2:$C$34,MATCH(INDEX(souhrn!$C$2:$C$1899,MATCH(CONCATENATE("11#",$B141),souhrn!$E$2:$E$1899,0),1),body!$A$2:$A$34,0),1),"")</f>
        <v/>
      </c>
      <c r="T141" t="str">
        <f>IFERROR(INDEX(body!$C$2:$C$34,MATCH(INDEX(souhrn!$C$2:$C$1899,MATCH(CONCATENATE("12#",$B141),souhrn!$E$2:$E$1899,0),1),body!$A$2:$A$34,0),1),"")</f>
        <v/>
      </c>
      <c r="U141" t="str">
        <f>IFERROR(INDEX(body!$C$2:$C$34,MATCH(INDEX(souhrn!$C$2:$C$1899,MATCH(CONCATENATE("13#",$B141),souhrn!$E$2:$E$1899,0),1),body!$A$2:$A$34,0),1),"")</f>
        <v/>
      </c>
      <c r="V141" t="str">
        <f>IFERROR(INDEX(body!$C$2:$C$34,MATCH(INDEX(souhrn!$C$2:$C$1899,MATCH(CONCATENATE("14#",$B141),souhrn!$E$2:$E$1899,0),1),body!$A$2:$A$34,0),1),"")</f>
        <v/>
      </c>
      <c r="W141" t="str">
        <f>IFERROR(INDEX(body!$E$2:$E$34,MATCH(INDEX(souhrn!$C$2:$C$1899,MATCH(CONCATENATE("15#",$B141),souhrn!$E$2:$E$1899,0),1),body!$A$2:$A$34,0),1),"")</f>
        <v/>
      </c>
      <c r="X141" t="str">
        <f>IFERROR(INDEX(body!$E$2:$E$34,MATCH(INDEX(souhrn!$C$2:$C$1899,MATCH(CONCATENATE("16#",$B141),souhrn!$E$2:$E$1899,0),1),body!$A$2:$A$34,0),1),"")</f>
        <v/>
      </c>
      <c r="Y141" t="str">
        <f>IFERROR(INDEX(body!$E$2:$E$34,MATCH(INDEX(souhrn!$C$2:$C$1899,MATCH(CONCATENATE("17#",$B141),souhrn!$E$2:$E$1899,0),1),body!$A$2:$A$34,0),1),"")</f>
        <v/>
      </c>
      <c r="Z141" t="str">
        <f>IFERROR(INDEX(body!$E$2:$E$34,MATCH(INDEX(souhrn!$C$2:$C$1899,MATCH(CONCATENATE("18#",$B141),souhrn!$E$2:$E$1899,0),1),body!$A$2:$A$34,0),1),"")</f>
        <v/>
      </c>
      <c r="AA141">
        <f>INDEX(zavody!B:B,MATCH(B141,zavody!A:A,0))</f>
        <v>6</v>
      </c>
      <c r="AB141">
        <f t="shared" si="13"/>
        <v>129</v>
      </c>
      <c r="AC141">
        <f t="shared" si="14"/>
        <v>129</v>
      </c>
      <c r="AD141">
        <v>137</v>
      </c>
      <c r="AE141">
        <f t="shared" si="15"/>
        <v>129</v>
      </c>
      <c r="AF141">
        <v>59</v>
      </c>
    </row>
    <row r="142" spans="1:32" x14ac:dyDescent="0.45">
      <c r="A142">
        <v>5073</v>
      </c>
      <c r="B142" t="s">
        <v>135</v>
      </c>
      <c r="C142" t="str">
        <f>IFERROR(INDEX(body!$B$2:$B$34,MATCH(INDEX(souhrn!$C$2:$C$1899,MATCH(CONCATENATE("1#",$B142),souhrn!$E$2:$E$1899,0),1),body!$A$2:$A$34,0),1),"")</f>
        <v/>
      </c>
      <c r="D142" t="str">
        <f>IFERROR(INDEX(body!$B$2:$B$34,MATCH(INDEX(souhrn!$C$2:$C$1899,MATCH(CONCATENATE("2#",$B142),souhrn!$E$2:$E$1899,0),1),body!$A$2:$A$34,0),1),"")</f>
        <v/>
      </c>
      <c r="E142" t="str">
        <f>IFERROR(INDEX(body!$B$2:$B$34,MATCH(INDEX(souhrn!$C$2:$C$1899,MATCH(CONCATENATE("3#",$B142),souhrn!$E$2:$E$1899,0),1),body!$A$2:$A$34,0),1),"")</f>
        <v/>
      </c>
      <c r="F142" t="str">
        <f>IFERROR(INDEX(body!$B$2:$B$34,MATCH(INDEX(souhrn!$C$2:$C$1899,MATCH(CONCATENATE("4#",$B142),souhrn!$E$2:$E$1899,0),1),body!$A$2:$A$34,0),1),"")</f>
        <v/>
      </c>
      <c r="G142" t="str">
        <f>IFERROR(INDEX(body!$B$2:$B$34,MATCH(INDEX(souhrn!$C$2:$C$1899,MATCH(CONCATENATE("5#",$B142),souhrn!$E$2:$E$1899,0),1),body!$A$2:$A$34,0),1),"")</f>
        <v/>
      </c>
      <c r="H142" t="str">
        <f>IFERROR(INDEX(body!$B$2:$B$34,MATCH(INDEX(souhrn!$C$2:$C$1899,MATCH(CONCATENATE("6#",$B142),souhrn!$E$2:$E$1899,0),1),body!$A$2:$A$34,0),1),"")</f>
        <v/>
      </c>
      <c r="I142" t="str">
        <f>IFERROR(INDEX(body!$B$2:$B$34,MATCH(INDEX(souhrn!$C$2:$C$1899,MATCH(CONCATENATE("7#",$B142),souhrn!$E$2:$E$1899,0),1),body!$A$2:$A$34,0),1),"")</f>
        <v/>
      </c>
      <c r="J142" t="str">
        <f>IFERROR(INDEX(body!$B$2:$B$34,MATCH(INDEX(souhrn!$C$2:$C$1899,MATCH(CONCATENATE("8#",$B142),souhrn!$E$2:$E$1899,0),1),body!$A$2:$A$34,0),1),"")</f>
        <v/>
      </c>
      <c r="K142" t="str">
        <f>IFERROR(INDEX(body!$F$2:$F$34,MATCH(INDEX(souhrn!$C$2:$C$1899,MATCH(CONCATENATE("19#",$B142),souhrn!$E$2:$E$1899,0),1),body!$A$2:$A$34,0),1),"")</f>
        <v/>
      </c>
      <c r="L142" t="str">
        <f>IFERROR(INDEX(body!$F$2:$F$34,MATCH(INDEX(souhrn!$C$2:$C$1899,MATCH(CONCATENATE("20#",$B142),souhrn!$E$2:$E$1899,0),1),body!$A$2:$A$34,0),1),"")</f>
        <v/>
      </c>
      <c r="M142" t="str">
        <f>IFERROR(INDEX(body!$F$2:$F$34,MATCH(INDEX(souhrn!$C$2:$C$1899,MATCH(CONCATENATE("21#",$B142),souhrn!$E$2:$E$1899,0),1),body!$A$2:$A$34,0),1),"")</f>
        <v/>
      </c>
      <c r="N142" t="str">
        <f>IFERROR(INDEX(body!$F$2:$F$34,MATCH(INDEX(souhrn!$C$2:$C$1899,MATCH(CONCATENATE("22#",$B142),souhrn!$E$2:$E$1899,0),1),body!$A$2:$A$34,0),1),"")</f>
        <v/>
      </c>
      <c r="O142" t="str">
        <f>IFERROR(INDEX(body!$F$2:$F$34,MATCH(INDEX(souhrn!$C$2:$C$1899,MATCH(CONCATENATE("23#",$B142),souhrn!$E$2:$E$1899,0),1),body!$A$2:$A$34,0),1),"")</f>
        <v/>
      </c>
      <c r="P142" t="str">
        <f>IFERROR(INDEX(body!$F$2:$F$34,MATCH(INDEX(souhrn!$C$2:$C$1899,MATCH(CONCATENATE("24#",$B142),souhrn!$E$2:$E$1899,0),1),body!$A$2:$A$34,0),1),"")</f>
        <v/>
      </c>
      <c r="Q142">
        <f>IFERROR(INDEX(body!$D$2:$D$34,MATCH(INDEX(souhrn!$C$2:$C$1899,MATCH(CONCATENATE("9#",$B142),souhrn!$E$2:$E$1899,0),1),body!$A$2:$A$34,0),1),"")</f>
        <v>14</v>
      </c>
      <c r="R142">
        <f>IFERROR(INDEX(body!$D$2:$D$34,MATCH(INDEX(souhrn!$C$2:$C$1899,MATCH(CONCATENATE("10#",$B142),souhrn!$E$2:$E$1899,0),1),body!$A$2:$A$34,0),1),"")</f>
        <v>12</v>
      </c>
      <c r="S142">
        <f>IFERROR(INDEX(body!$C$2:$C$34,MATCH(INDEX(souhrn!$C$2:$C$1899,MATCH(CONCATENATE("11#",$B142),souhrn!$E$2:$E$1899,0),1),body!$A$2:$A$34,0),1),"")</f>
        <v>14</v>
      </c>
      <c r="T142">
        <f>IFERROR(INDEX(body!$C$2:$C$34,MATCH(INDEX(souhrn!$C$2:$C$1899,MATCH(CONCATENATE("12#",$B142),souhrn!$E$2:$E$1899,0),1),body!$A$2:$A$34,0),1),"")</f>
        <v>9</v>
      </c>
      <c r="U142" t="str">
        <f>IFERROR(INDEX(body!$C$2:$C$34,MATCH(INDEX(souhrn!$C$2:$C$1899,MATCH(CONCATENATE("13#",$B142),souhrn!$E$2:$E$1899,0),1),body!$A$2:$A$34,0),1),"")</f>
        <v/>
      </c>
      <c r="V142" t="str">
        <f>IFERROR(INDEX(body!$C$2:$C$34,MATCH(INDEX(souhrn!$C$2:$C$1899,MATCH(CONCATENATE("14#",$B142),souhrn!$E$2:$E$1899,0),1),body!$A$2:$A$34,0),1),"")</f>
        <v/>
      </c>
      <c r="W142">
        <f>IFERROR(INDEX(body!$E$2:$E$34,MATCH(INDEX(souhrn!$C$2:$C$1899,MATCH(CONCATENATE("15#",$B142),souhrn!$E$2:$E$1899,0),1),body!$A$2:$A$34,0),1),"")</f>
        <v>20</v>
      </c>
      <c r="X142">
        <f>IFERROR(INDEX(body!$E$2:$E$34,MATCH(INDEX(souhrn!$C$2:$C$1899,MATCH(CONCATENATE("16#",$B142),souhrn!$E$2:$E$1899,0),1),body!$A$2:$A$34,0),1),"")</f>
        <v>20</v>
      </c>
      <c r="Y142">
        <f>IFERROR(INDEX(body!$E$2:$E$34,MATCH(INDEX(souhrn!$C$2:$C$1899,MATCH(CONCATENATE("17#",$B142),souhrn!$E$2:$E$1899,0),1),body!$A$2:$A$34,0),1),"")</f>
        <v>20</v>
      </c>
      <c r="Z142">
        <f>IFERROR(INDEX(body!$E$2:$E$34,MATCH(INDEX(souhrn!$C$2:$C$1899,MATCH(CONCATENATE("18#",$B142),souhrn!$E$2:$E$1899,0),1),body!$A$2:$A$34,0),1),"")</f>
        <v>20</v>
      </c>
      <c r="AA142">
        <f>INDEX(zavody!B:B,MATCH(B142,zavody!A:A,0))</f>
        <v>8</v>
      </c>
      <c r="AB142">
        <f t="shared" si="13"/>
        <v>129</v>
      </c>
      <c r="AC142">
        <f t="shared" si="14"/>
        <v>129</v>
      </c>
      <c r="AD142">
        <v>138</v>
      </c>
      <c r="AE142">
        <f t="shared" si="15"/>
        <v>49</v>
      </c>
      <c r="AF142">
        <v>141</v>
      </c>
    </row>
    <row r="143" spans="1:32" x14ac:dyDescent="0.45">
      <c r="A143">
        <v>2356</v>
      </c>
      <c r="B143" t="s">
        <v>242</v>
      </c>
      <c r="C143" t="str">
        <f>IFERROR(INDEX(body!$B$2:$B$34,MATCH(INDEX(souhrn!$C$2:$C$1899,MATCH(CONCATENATE("1#",$B143),souhrn!$E$2:$E$1899,0),1),body!$A$2:$A$34,0),1),"")</f>
        <v/>
      </c>
      <c r="D143" t="str">
        <f>IFERROR(INDEX(body!$B$2:$B$34,MATCH(INDEX(souhrn!$C$2:$C$1899,MATCH(CONCATENATE("2#",$B143),souhrn!$E$2:$E$1899,0),1),body!$A$2:$A$34,0),1),"")</f>
        <v/>
      </c>
      <c r="E143" t="str">
        <f>IFERROR(INDEX(body!$B$2:$B$34,MATCH(INDEX(souhrn!$C$2:$C$1899,MATCH(CONCATENATE("3#",$B143),souhrn!$E$2:$E$1899,0),1),body!$A$2:$A$34,0),1),"")</f>
        <v/>
      </c>
      <c r="F143" t="str">
        <f>IFERROR(INDEX(body!$B$2:$B$34,MATCH(INDEX(souhrn!$C$2:$C$1899,MATCH(CONCATENATE("4#",$B143),souhrn!$E$2:$E$1899,0),1),body!$A$2:$A$34,0),1),"")</f>
        <v/>
      </c>
      <c r="G143" t="str">
        <f>IFERROR(INDEX(body!$B$2:$B$34,MATCH(INDEX(souhrn!$C$2:$C$1899,MATCH(CONCATENATE("5#",$B143),souhrn!$E$2:$E$1899,0),1),body!$A$2:$A$34,0),1),"")</f>
        <v/>
      </c>
      <c r="H143" t="str">
        <f>IFERROR(INDEX(body!$B$2:$B$34,MATCH(INDEX(souhrn!$C$2:$C$1899,MATCH(CONCATENATE("6#",$B143),souhrn!$E$2:$E$1899,0),1),body!$A$2:$A$34,0),1),"")</f>
        <v/>
      </c>
      <c r="I143" t="str">
        <f>IFERROR(INDEX(body!$B$2:$B$34,MATCH(INDEX(souhrn!$C$2:$C$1899,MATCH(CONCATENATE("7#",$B143),souhrn!$E$2:$E$1899,0),1),body!$A$2:$A$34,0),1),"")</f>
        <v/>
      </c>
      <c r="J143" t="str">
        <f>IFERROR(INDEX(body!$B$2:$B$34,MATCH(INDEX(souhrn!$C$2:$C$1899,MATCH(CONCATENATE("8#",$B143),souhrn!$E$2:$E$1899,0),1),body!$A$2:$A$34,0),1),"")</f>
        <v/>
      </c>
      <c r="K143" t="str">
        <f>IFERROR(INDEX(body!$F$2:$F$34,MATCH(INDEX(souhrn!$C$2:$C$1899,MATCH(CONCATENATE("19#",$B143),souhrn!$E$2:$E$1899,0),1),body!$A$2:$A$34,0),1),"")</f>
        <v/>
      </c>
      <c r="L143" t="str">
        <f>IFERROR(INDEX(body!$F$2:$F$34,MATCH(INDEX(souhrn!$C$2:$C$1899,MATCH(CONCATENATE("20#",$B143),souhrn!$E$2:$E$1899,0),1),body!$A$2:$A$34,0),1),"")</f>
        <v/>
      </c>
      <c r="M143">
        <f>IFERROR(INDEX(body!$F$2:$F$34,MATCH(INDEX(souhrn!$C$2:$C$1899,MATCH(CONCATENATE("21#",$B143),souhrn!$E$2:$E$1899,0),1),body!$A$2:$A$34,0),1),"")</f>
        <v>22</v>
      </c>
      <c r="N143">
        <f>IFERROR(INDEX(body!$F$2:$F$34,MATCH(INDEX(souhrn!$C$2:$C$1899,MATCH(CONCATENATE("22#",$B143),souhrn!$E$2:$E$1899,0),1),body!$A$2:$A$34,0),1),"")</f>
        <v>34</v>
      </c>
      <c r="O143" t="str">
        <f>IFERROR(INDEX(body!$F$2:$F$34,MATCH(INDEX(souhrn!$C$2:$C$1899,MATCH(CONCATENATE("23#",$B143),souhrn!$E$2:$E$1899,0),1),body!$A$2:$A$34,0),1),"")</f>
        <v/>
      </c>
      <c r="P143" t="str">
        <f>IFERROR(INDEX(body!$F$2:$F$34,MATCH(INDEX(souhrn!$C$2:$C$1899,MATCH(CONCATENATE("24#",$B143),souhrn!$E$2:$E$1899,0),1),body!$A$2:$A$34,0),1),"")</f>
        <v/>
      </c>
      <c r="Q143" t="str">
        <f>IFERROR(INDEX(body!$D$2:$D$34,MATCH(INDEX(souhrn!$C$2:$C$1899,MATCH(CONCATENATE("9#",$B143),souhrn!$E$2:$E$1899,0),1),body!$A$2:$A$34,0),1),"")</f>
        <v/>
      </c>
      <c r="R143" t="str">
        <f>IFERROR(INDEX(body!$D$2:$D$34,MATCH(INDEX(souhrn!$C$2:$C$1899,MATCH(CONCATENATE("10#",$B143),souhrn!$E$2:$E$1899,0),1),body!$A$2:$A$34,0),1),"")</f>
        <v/>
      </c>
      <c r="S143" t="str">
        <f>IFERROR(INDEX(body!$C$2:$C$34,MATCH(INDEX(souhrn!$C$2:$C$1899,MATCH(CONCATENATE("11#",$B143),souhrn!$E$2:$E$1899,0),1),body!$A$2:$A$34,0),1),"")</f>
        <v/>
      </c>
      <c r="T143" t="str">
        <f>IFERROR(INDEX(body!$C$2:$C$34,MATCH(INDEX(souhrn!$C$2:$C$1899,MATCH(CONCATENATE("12#",$B143),souhrn!$E$2:$E$1899,0),1),body!$A$2:$A$34,0),1),"")</f>
        <v/>
      </c>
      <c r="U143" t="str">
        <f>IFERROR(INDEX(body!$C$2:$C$34,MATCH(INDEX(souhrn!$C$2:$C$1899,MATCH(CONCATENATE("13#",$B143),souhrn!$E$2:$E$1899,0),1),body!$A$2:$A$34,0),1),"")</f>
        <v/>
      </c>
      <c r="V143" t="str">
        <f>IFERROR(INDEX(body!$C$2:$C$34,MATCH(INDEX(souhrn!$C$2:$C$1899,MATCH(CONCATENATE("14#",$B143),souhrn!$E$2:$E$1899,0),1),body!$A$2:$A$34,0),1),"")</f>
        <v/>
      </c>
      <c r="W143">
        <f>IFERROR(INDEX(body!$E$2:$E$34,MATCH(INDEX(souhrn!$C$2:$C$1899,MATCH(CONCATENATE("15#",$B143),souhrn!$E$2:$E$1899,0),1),body!$A$2:$A$34,0),1),"")</f>
        <v>22</v>
      </c>
      <c r="X143">
        <f>IFERROR(INDEX(body!$E$2:$E$34,MATCH(INDEX(souhrn!$C$2:$C$1899,MATCH(CONCATENATE("16#",$B143),souhrn!$E$2:$E$1899,0),1),body!$A$2:$A$34,0),1),"")</f>
        <v>16</v>
      </c>
      <c r="Y143">
        <f>IFERROR(INDEX(body!$E$2:$E$34,MATCH(INDEX(souhrn!$C$2:$C$1899,MATCH(CONCATENATE("17#",$B143),souhrn!$E$2:$E$1899,0),1),body!$A$2:$A$34,0),1),"")</f>
        <v>18</v>
      </c>
      <c r="Z143">
        <f>IFERROR(INDEX(body!$E$2:$E$34,MATCH(INDEX(souhrn!$C$2:$C$1899,MATCH(CONCATENATE("18#",$B143),souhrn!$E$2:$E$1899,0),1),body!$A$2:$A$34,0),1),"")</f>
        <v>16</v>
      </c>
      <c r="AA143">
        <f>INDEX(zavody!B:B,MATCH(B143,zavody!A:A,0))</f>
        <v>6</v>
      </c>
      <c r="AB143">
        <f t="shared" si="13"/>
        <v>128</v>
      </c>
      <c r="AC143">
        <f t="shared" si="14"/>
        <v>128</v>
      </c>
      <c r="AD143">
        <v>139</v>
      </c>
      <c r="AE143">
        <f t="shared" si="15"/>
        <v>56</v>
      </c>
      <c r="AF143">
        <v>33</v>
      </c>
    </row>
    <row r="144" spans="1:32" x14ac:dyDescent="0.45">
      <c r="A144">
        <v>5703</v>
      </c>
      <c r="B144" t="s">
        <v>223</v>
      </c>
      <c r="C144" t="str">
        <f>IFERROR(INDEX(body!$B$2:$B$34,MATCH(INDEX(souhrn!$C$2:$C$1899,MATCH(CONCATENATE("1#",$B144),souhrn!$E$2:$E$1899,0),1),body!$A$2:$A$34,0),1),"")</f>
        <v/>
      </c>
      <c r="D144" t="str">
        <f>IFERROR(INDEX(body!$B$2:$B$34,MATCH(INDEX(souhrn!$C$2:$C$1899,MATCH(CONCATENATE("2#",$B144),souhrn!$E$2:$E$1899,0),1),body!$A$2:$A$34,0),1),"")</f>
        <v/>
      </c>
      <c r="E144" t="str">
        <f>IFERROR(INDEX(body!$B$2:$B$34,MATCH(INDEX(souhrn!$C$2:$C$1899,MATCH(CONCATENATE("3#",$B144),souhrn!$E$2:$E$1899,0),1),body!$A$2:$A$34,0),1),"")</f>
        <v/>
      </c>
      <c r="F144" t="str">
        <f>IFERROR(INDEX(body!$B$2:$B$34,MATCH(INDEX(souhrn!$C$2:$C$1899,MATCH(CONCATENATE("4#",$B144),souhrn!$E$2:$E$1899,0),1),body!$A$2:$A$34,0),1),"")</f>
        <v/>
      </c>
      <c r="G144" t="str">
        <f>IFERROR(INDEX(body!$B$2:$B$34,MATCH(INDEX(souhrn!$C$2:$C$1899,MATCH(CONCATENATE("5#",$B144),souhrn!$E$2:$E$1899,0),1),body!$A$2:$A$34,0),1),"")</f>
        <v/>
      </c>
      <c r="H144" t="str">
        <f>IFERROR(INDEX(body!$B$2:$B$34,MATCH(INDEX(souhrn!$C$2:$C$1899,MATCH(CONCATENATE("6#",$B144),souhrn!$E$2:$E$1899,0),1),body!$A$2:$A$34,0),1),"")</f>
        <v/>
      </c>
      <c r="I144" t="str">
        <f>IFERROR(INDEX(body!$B$2:$B$34,MATCH(INDEX(souhrn!$C$2:$C$1899,MATCH(CONCATENATE("7#",$B144),souhrn!$E$2:$E$1899,0),1),body!$A$2:$A$34,0),1),"")</f>
        <v/>
      </c>
      <c r="J144" t="str">
        <f>IFERROR(INDEX(body!$B$2:$B$34,MATCH(INDEX(souhrn!$C$2:$C$1899,MATCH(CONCATENATE("8#",$B144),souhrn!$E$2:$E$1899,0),1),body!$A$2:$A$34,0),1),"")</f>
        <v/>
      </c>
      <c r="K144">
        <f>IFERROR(INDEX(body!$F$2:$F$34,MATCH(INDEX(souhrn!$C$2:$C$1899,MATCH(CONCATENATE("19#",$B144),souhrn!$E$2:$E$1899,0),1),body!$A$2:$A$34,0),1),"")</f>
        <v>20</v>
      </c>
      <c r="L144">
        <f>IFERROR(INDEX(body!$F$2:$F$34,MATCH(INDEX(souhrn!$C$2:$C$1899,MATCH(CONCATENATE("20#",$B144),souhrn!$E$2:$E$1899,0),1),body!$A$2:$A$34,0),1),"")</f>
        <v>14</v>
      </c>
      <c r="M144">
        <f>IFERROR(INDEX(body!$F$2:$F$34,MATCH(INDEX(souhrn!$C$2:$C$1899,MATCH(CONCATENATE("21#",$B144),souhrn!$E$2:$E$1899,0),1),body!$A$2:$A$34,0),1),"")</f>
        <v>34</v>
      </c>
      <c r="N144">
        <f>IFERROR(INDEX(body!$F$2:$F$34,MATCH(INDEX(souhrn!$C$2:$C$1899,MATCH(CONCATENATE("22#",$B144),souhrn!$E$2:$E$1899,0),1),body!$A$2:$A$34,0),1),"")</f>
        <v>32</v>
      </c>
      <c r="O144">
        <f>IFERROR(INDEX(body!$F$2:$F$34,MATCH(INDEX(souhrn!$C$2:$C$1899,MATCH(CONCATENATE("23#",$B144),souhrn!$E$2:$E$1899,0),1),body!$A$2:$A$34,0),1),"")</f>
        <v>12</v>
      </c>
      <c r="P144">
        <f>IFERROR(INDEX(body!$F$2:$F$34,MATCH(INDEX(souhrn!$C$2:$C$1899,MATCH(CONCATENATE("24#",$B144),souhrn!$E$2:$E$1899,0),1),body!$A$2:$A$34,0),1),"")</f>
        <v>16</v>
      </c>
      <c r="Q144" t="str">
        <f>IFERROR(INDEX(body!$D$2:$D$34,MATCH(INDEX(souhrn!$C$2:$C$1899,MATCH(CONCATENATE("9#",$B144),souhrn!$E$2:$E$1899,0),1),body!$A$2:$A$34,0),1),"")</f>
        <v/>
      </c>
      <c r="R144" t="str">
        <f>IFERROR(INDEX(body!$D$2:$D$34,MATCH(INDEX(souhrn!$C$2:$C$1899,MATCH(CONCATENATE("10#",$B144),souhrn!$E$2:$E$1899,0),1),body!$A$2:$A$34,0),1),"")</f>
        <v/>
      </c>
      <c r="S144" t="str">
        <f>IFERROR(INDEX(body!$C$2:$C$34,MATCH(INDEX(souhrn!$C$2:$C$1899,MATCH(CONCATENATE("11#",$B144),souhrn!$E$2:$E$1899,0),1),body!$A$2:$A$34,0),1),"")</f>
        <v/>
      </c>
      <c r="T144" t="str">
        <f>IFERROR(INDEX(body!$C$2:$C$34,MATCH(INDEX(souhrn!$C$2:$C$1899,MATCH(CONCATENATE("12#",$B144),souhrn!$E$2:$E$1899,0),1),body!$A$2:$A$34,0),1),"")</f>
        <v/>
      </c>
      <c r="U144" t="str">
        <f>IFERROR(INDEX(body!$C$2:$C$34,MATCH(INDEX(souhrn!$C$2:$C$1899,MATCH(CONCATENATE("13#",$B144),souhrn!$E$2:$E$1899,0),1),body!$A$2:$A$34,0),1),"")</f>
        <v/>
      </c>
      <c r="V144" t="str">
        <f>IFERROR(INDEX(body!$C$2:$C$34,MATCH(INDEX(souhrn!$C$2:$C$1899,MATCH(CONCATENATE("14#",$B144),souhrn!$E$2:$E$1899,0),1),body!$A$2:$A$34,0),1),"")</f>
        <v/>
      </c>
      <c r="W144" t="str">
        <f>IFERROR(INDEX(body!$E$2:$E$34,MATCH(INDEX(souhrn!$C$2:$C$1899,MATCH(CONCATENATE("15#",$B144),souhrn!$E$2:$E$1899,0),1),body!$A$2:$A$34,0),1),"")</f>
        <v/>
      </c>
      <c r="X144" t="str">
        <f>IFERROR(INDEX(body!$E$2:$E$34,MATCH(INDEX(souhrn!$C$2:$C$1899,MATCH(CONCATENATE("16#",$B144),souhrn!$E$2:$E$1899,0),1),body!$A$2:$A$34,0),1),"")</f>
        <v/>
      </c>
      <c r="Y144" t="str">
        <f>IFERROR(INDEX(body!$E$2:$E$34,MATCH(INDEX(souhrn!$C$2:$C$1899,MATCH(CONCATENATE("17#",$B144),souhrn!$E$2:$E$1899,0),1),body!$A$2:$A$34,0),1),"")</f>
        <v/>
      </c>
      <c r="Z144" t="str">
        <f>IFERROR(INDEX(body!$E$2:$E$34,MATCH(INDEX(souhrn!$C$2:$C$1899,MATCH(CONCATENATE("18#",$B144),souhrn!$E$2:$E$1899,0),1),body!$A$2:$A$34,0),1),"")</f>
        <v/>
      </c>
      <c r="AA144">
        <f>INDEX(zavody!B:B,MATCH(B144,zavody!A:A,0))</f>
        <v>6</v>
      </c>
      <c r="AB144">
        <f t="shared" si="13"/>
        <v>128</v>
      </c>
      <c r="AC144">
        <f t="shared" si="14"/>
        <v>128</v>
      </c>
      <c r="AD144">
        <v>140</v>
      </c>
      <c r="AE144">
        <f t="shared" si="15"/>
        <v>128</v>
      </c>
      <c r="AF144">
        <v>160</v>
      </c>
    </row>
    <row r="145" spans="1:32" x14ac:dyDescent="0.45">
      <c r="A145">
        <v>6697</v>
      </c>
      <c r="B145" t="s">
        <v>184</v>
      </c>
      <c r="C145" t="str">
        <f>IFERROR(INDEX(body!$B$2:$B$34,MATCH(INDEX(souhrn!$C$2:$C$1899,MATCH(CONCATENATE("1#",$B145),souhrn!$E$2:$E$1899,0),1),body!$A$2:$A$34,0),1),"")</f>
        <v/>
      </c>
      <c r="D145" t="str">
        <f>IFERROR(INDEX(body!$B$2:$B$34,MATCH(INDEX(souhrn!$C$2:$C$1899,MATCH(CONCATENATE("2#",$B145),souhrn!$E$2:$E$1899,0),1),body!$A$2:$A$34,0),1),"")</f>
        <v/>
      </c>
      <c r="E145" t="str">
        <f>IFERROR(INDEX(body!$B$2:$B$34,MATCH(INDEX(souhrn!$C$2:$C$1899,MATCH(CONCATENATE("3#",$B145),souhrn!$E$2:$E$1899,0),1),body!$A$2:$A$34,0),1),"")</f>
        <v/>
      </c>
      <c r="F145" t="str">
        <f>IFERROR(INDEX(body!$B$2:$B$34,MATCH(INDEX(souhrn!$C$2:$C$1899,MATCH(CONCATENATE("4#",$B145),souhrn!$E$2:$E$1899,0),1),body!$A$2:$A$34,0),1),"")</f>
        <v/>
      </c>
      <c r="G145" t="str">
        <f>IFERROR(INDEX(body!$B$2:$B$34,MATCH(INDEX(souhrn!$C$2:$C$1899,MATCH(CONCATENATE("5#",$B145),souhrn!$E$2:$E$1899,0),1),body!$A$2:$A$34,0),1),"")</f>
        <v/>
      </c>
      <c r="H145" t="str">
        <f>IFERROR(INDEX(body!$B$2:$B$34,MATCH(INDEX(souhrn!$C$2:$C$1899,MATCH(CONCATENATE("6#",$B145),souhrn!$E$2:$E$1899,0),1),body!$A$2:$A$34,0),1),"")</f>
        <v/>
      </c>
      <c r="I145" t="str">
        <f>IFERROR(INDEX(body!$B$2:$B$34,MATCH(INDEX(souhrn!$C$2:$C$1899,MATCH(CONCATENATE("7#",$B145),souhrn!$E$2:$E$1899,0),1),body!$A$2:$A$34,0),1),"")</f>
        <v/>
      </c>
      <c r="J145" t="str">
        <f>IFERROR(INDEX(body!$B$2:$B$34,MATCH(INDEX(souhrn!$C$2:$C$1899,MATCH(CONCATENATE("8#",$B145),souhrn!$E$2:$E$1899,0),1),body!$A$2:$A$34,0),1),"")</f>
        <v/>
      </c>
      <c r="K145" t="str">
        <f>IFERROR(INDEX(body!$F$2:$F$34,MATCH(INDEX(souhrn!$C$2:$C$1899,MATCH(CONCATENATE("19#",$B145),souhrn!$E$2:$E$1899,0),1),body!$A$2:$A$34,0),1),"")</f>
        <v/>
      </c>
      <c r="L145" t="str">
        <f>IFERROR(INDEX(body!$F$2:$F$34,MATCH(INDEX(souhrn!$C$2:$C$1899,MATCH(CONCATENATE("20#",$B145),souhrn!$E$2:$E$1899,0),1),body!$A$2:$A$34,0),1),"")</f>
        <v/>
      </c>
      <c r="M145" t="str">
        <f>IFERROR(INDEX(body!$F$2:$F$34,MATCH(INDEX(souhrn!$C$2:$C$1899,MATCH(CONCATENATE("21#",$B145),souhrn!$E$2:$E$1899,0),1),body!$A$2:$A$34,0),1),"")</f>
        <v/>
      </c>
      <c r="N145" t="str">
        <f>IFERROR(INDEX(body!$F$2:$F$34,MATCH(INDEX(souhrn!$C$2:$C$1899,MATCH(CONCATENATE("22#",$B145),souhrn!$E$2:$E$1899,0),1),body!$A$2:$A$34,0),1),"")</f>
        <v/>
      </c>
      <c r="O145" t="str">
        <f>IFERROR(INDEX(body!$F$2:$F$34,MATCH(INDEX(souhrn!$C$2:$C$1899,MATCH(CONCATENATE("23#",$B145),souhrn!$E$2:$E$1899,0),1),body!$A$2:$A$34,0),1),"")</f>
        <v/>
      </c>
      <c r="P145" t="str">
        <f>IFERROR(INDEX(body!$F$2:$F$34,MATCH(INDEX(souhrn!$C$2:$C$1899,MATCH(CONCATENATE("24#",$B145),souhrn!$E$2:$E$1899,0),1),body!$A$2:$A$34,0),1),"")</f>
        <v/>
      </c>
      <c r="Q145" t="str">
        <f>IFERROR(INDEX(body!$D$2:$D$34,MATCH(INDEX(souhrn!$C$2:$C$1899,MATCH(CONCATENATE("9#",$B145),souhrn!$E$2:$E$1899,0),1),body!$A$2:$A$34,0),1),"")</f>
        <v/>
      </c>
      <c r="R145" t="str">
        <f>IFERROR(INDEX(body!$D$2:$D$34,MATCH(INDEX(souhrn!$C$2:$C$1899,MATCH(CONCATENATE("10#",$B145),souhrn!$E$2:$E$1899,0),1),body!$A$2:$A$34,0),1),"")</f>
        <v/>
      </c>
      <c r="S145" t="str">
        <f>IFERROR(INDEX(body!$C$2:$C$34,MATCH(INDEX(souhrn!$C$2:$C$1899,MATCH(CONCATENATE("11#",$B145),souhrn!$E$2:$E$1899,0),1),body!$A$2:$A$34,0),1),"")</f>
        <v/>
      </c>
      <c r="T145" t="str">
        <f>IFERROR(INDEX(body!$C$2:$C$34,MATCH(INDEX(souhrn!$C$2:$C$1899,MATCH(CONCATENATE("12#",$B145),souhrn!$E$2:$E$1899,0),1),body!$A$2:$A$34,0),1),"")</f>
        <v/>
      </c>
      <c r="U145">
        <f>IFERROR(INDEX(body!$C$2:$C$34,MATCH(INDEX(souhrn!$C$2:$C$1899,MATCH(CONCATENATE("13#",$B145),souhrn!$E$2:$E$1899,0),1),body!$A$2:$A$34,0),1),"")</f>
        <v>28</v>
      </c>
      <c r="V145">
        <f>IFERROR(INDEX(body!$C$2:$C$34,MATCH(INDEX(souhrn!$C$2:$C$1899,MATCH(CONCATENATE("14#",$B145),souhrn!$E$2:$E$1899,0),1),body!$A$2:$A$34,0),1),"")</f>
        <v>26</v>
      </c>
      <c r="W145">
        <f>IFERROR(INDEX(body!$E$2:$E$34,MATCH(INDEX(souhrn!$C$2:$C$1899,MATCH(CONCATENATE("15#",$B145),souhrn!$E$2:$E$1899,0),1),body!$A$2:$A$34,0),1),"")</f>
        <v>20</v>
      </c>
      <c r="X145">
        <f>IFERROR(INDEX(body!$E$2:$E$34,MATCH(INDEX(souhrn!$C$2:$C$1899,MATCH(CONCATENATE("16#",$B145),souhrn!$E$2:$E$1899,0),1),body!$A$2:$A$34,0),1),"")</f>
        <v>18</v>
      </c>
      <c r="Y145">
        <f>IFERROR(INDEX(body!$E$2:$E$34,MATCH(INDEX(souhrn!$C$2:$C$1899,MATCH(CONCATENATE("17#",$B145),souhrn!$E$2:$E$1899,0),1),body!$A$2:$A$34,0),1),"")</f>
        <v>20</v>
      </c>
      <c r="Z145">
        <f>IFERROR(INDEX(body!$E$2:$E$34,MATCH(INDEX(souhrn!$C$2:$C$1899,MATCH(CONCATENATE("18#",$B145),souhrn!$E$2:$E$1899,0),1),body!$A$2:$A$34,0),1),"")</f>
        <v>16</v>
      </c>
      <c r="AA145">
        <f>INDEX(zavody!B:B,MATCH(B145,zavody!A:A,0))</f>
        <v>6</v>
      </c>
      <c r="AB145">
        <f t="shared" si="13"/>
        <v>128</v>
      </c>
      <c r="AC145">
        <f t="shared" si="14"/>
        <v>128</v>
      </c>
      <c r="AD145">
        <v>141</v>
      </c>
      <c r="AE145">
        <f t="shared" si="15"/>
        <v>54</v>
      </c>
      <c r="AF145">
        <v>223</v>
      </c>
    </row>
    <row r="146" spans="1:32" x14ac:dyDescent="0.45">
      <c r="A146">
        <v>6197</v>
      </c>
      <c r="B146" t="s">
        <v>173</v>
      </c>
      <c r="C146" t="str">
        <f>IFERROR(INDEX(body!$B$2:$B$34,MATCH(INDEX(souhrn!$C$2:$C$1899,MATCH(CONCATENATE("1#",$B146),souhrn!$E$2:$E$1899,0),1),body!$A$2:$A$34,0),1),"")</f>
        <v/>
      </c>
      <c r="D146" t="str">
        <f>IFERROR(INDEX(body!$B$2:$B$34,MATCH(INDEX(souhrn!$C$2:$C$1899,MATCH(CONCATENATE("2#",$B146),souhrn!$E$2:$E$1899,0),1),body!$A$2:$A$34,0),1),"")</f>
        <v/>
      </c>
      <c r="E146" t="str">
        <f>IFERROR(INDEX(body!$B$2:$B$34,MATCH(INDEX(souhrn!$C$2:$C$1899,MATCH(CONCATENATE("3#",$B146),souhrn!$E$2:$E$1899,0),1),body!$A$2:$A$34,0),1),"")</f>
        <v/>
      </c>
      <c r="F146" t="str">
        <f>IFERROR(INDEX(body!$B$2:$B$34,MATCH(INDEX(souhrn!$C$2:$C$1899,MATCH(CONCATENATE("4#",$B146),souhrn!$E$2:$E$1899,0),1),body!$A$2:$A$34,0),1),"")</f>
        <v/>
      </c>
      <c r="G146" t="str">
        <f>IFERROR(INDEX(body!$B$2:$B$34,MATCH(INDEX(souhrn!$C$2:$C$1899,MATCH(CONCATENATE("5#",$B146),souhrn!$E$2:$E$1899,0),1),body!$A$2:$A$34,0),1),"")</f>
        <v/>
      </c>
      <c r="H146" t="str">
        <f>IFERROR(INDEX(body!$B$2:$B$34,MATCH(INDEX(souhrn!$C$2:$C$1899,MATCH(CONCATENATE("6#",$B146),souhrn!$E$2:$E$1899,0),1),body!$A$2:$A$34,0),1),"")</f>
        <v/>
      </c>
      <c r="I146" t="str">
        <f>IFERROR(INDEX(body!$B$2:$B$34,MATCH(INDEX(souhrn!$C$2:$C$1899,MATCH(CONCATENATE("7#",$B146),souhrn!$E$2:$E$1899,0),1),body!$A$2:$A$34,0),1),"")</f>
        <v/>
      </c>
      <c r="J146" t="str">
        <f>IFERROR(INDEX(body!$B$2:$B$34,MATCH(INDEX(souhrn!$C$2:$C$1899,MATCH(CONCATENATE("8#",$B146),souhrn!$E$2:$E$1899,0),1),body!$A$2:$A$34,0),1),"")</f>
        <v/>
      </c>
      <c r="K146">
        <f>IFERROR(INDEX(body!$F$2:$F$34,MATCH(INDEX(souhrn!$C$2:$C$1899,MATCH(CONCATENATE("19#",$B146),souhrn!$E$2:$E$1899,0),1),body!$A$2:$A$34,0),1),"")</f>
        <v>34</v>
      </c>
      <c r="L146">
        <f>IFERROR(INDEX(body!$F$2:$F$34,MATCH(INDEX(souhrn!$C$2:$C$1899,MATCH(CONCATENATE("20#",$B146),souhrn!$E$2:$E$1899,0),1),body!$A$2:$A$34,0),1),"")</f>
        <v>18</v>
      </c>
      <c r="M146">
        <f>IFERROR(INDEX(body!$F$2:$F$34,MATCH(INDEX(souhrn!$C$2:$C$1899,MATCH(CONCATENATE("21#",$B146),souhrn!$E$2:$E$1899,0),1),body!$A$2:$A$34,0),1),"")</f>
        <v>20</v>
      </c>
      <c r="N146">
        <f>IFERROR(INDEX(body!$F$2:$F$34,MATCH(INDEX(souhrn!$C$2:$C$1899,MATCH(CONCATENATE("22#",$B146),souhrn!$E$2:$E$1899,0),1),body!$A$2:$A$34,0),1),"")</f>
        <v>18</v>
      </c>
      <c r="O146">
        <f>IFERROR(INDEX(body!$F$2:$F$34,MATCH(INDEX(souhrn!$C$2:$C$1899,MATCH(CONCATENATE("23#",$B146),souhrn!$E$2:$E$1899,0),1),body!$A$2:$A$34,0),1),"")</f>
        <v>21</v>
      </c>
      <c r="P146">
        <f>IFERROR(INDEX(body!$F$2:$F$34,MATCH(INDEX(souhrn!$C$2:$C$1899,MATCH(CONCATENATE("24#",$B146),souhrn!$E$2:$E$1899,0),1),body!$A$2:$A$34,0),1),"")</f>
        <v>14</v>
      </c>
      <c r="Q146" t="str">
        <f>IFERROR(INDEX(body!$D$2:$D$34,MATCH(INDEX(souhrn!$C$2:$C$1899,MATCH(CONCATENATE("9#",$B146),souhrn!$E$2:$E$1899,0),1),body!$A$2:$A$34,0),1),"")</f>
        <v/>
      </c>
      <c r="R146" t="str">
        <f>IFERROR(INDEX(body!$D$2:$D$34,MATCH(INDEX(souhrn!$C$2:$C$1899,MATCH(CONCATENATE("10#",$B146),souhrn!$E$2:$E$1899,0),1),body!$A$2:$A$34,0),1),"")</f>
        <v/>
      </c>
      <c r="S146" t="str">
        <f>IFERROR(INDEX(body!$C$2:$C$34,MATCH(INDEX(souhrn!$C$2:$C$1899,MATCH(CONCATENATE("11#",$B146),souhrn!$E$2:$E$1899,0),1),body!$A$2:$A$34,0),1),"")</f>
        <v/>
      </c>
      <c r="T146" t="str">
        <f>IFERROR(INDEX(body!$C$2:$C$34,MATCH(INDEX(souhrn!$C$2:$C$1899,MATCH(CONCATENATE("12#",$B146),souhrn!$E$2:$E$1899,0),1),body!$A$2:$A$34,0),1),"")</f>
        <v/>
      </c>
      <c r="U146" t="str">
        <f>IFERROR(INDEX(body!$C$2:$C$34,MATCH(INDEX(souhrn!$C$2:$C$1899,MATCH(CONCATENATE("13#",$B146),souhrn!$E$2:$E$1899,0),1),body!$A$2:$A$34,0),1),"")</f>
        <v/>
      </c>
      <c r="V146" t="str">
        <f>IFERROR(INDEX(body!$C$2:$C$34,MATCH(INDEX(souhrn!$C$2:$C$1899,MATCH(CONCATENATE("14#",$B146),souhrn!$E$2:$E$1899,0),1),body!$A$2:$A$34,0),1),"")</f>
        <v/>
      </c>
      <c r="W146" t="str">
        <f>IFERROR(INDEX(body!$E$2:$E$34,MATCH(INDEX(souhrn!$C$2:$C$1899,MATCH(CONCATENATE("15#",$B146),souhrn!$E$2:$E$1899,0),1),body!$A$2:$A$34,0),1),"")</f>
        <v/>
      </c>
      <c r="X146" t="str">
        <f>IFERROR(INDEX(body!$E$2:$E$34,MATCH(INDEX(souhrn!$C$2:$C$1899,MATCH(CONCATENATE("16#",$B146),souhrn!$E$2:$E$1899,0),1),body!$A$2:$A$34,0),1),"")</f>
        <v/>
      </c>
      <c r="Y146" t="str">
        <f>IFERROR(INDEX(body!$E$2:$E$34,MATCH(INDEX(souhrn!$C$2:$C$1899,MATCH(CONCATENATE("17#",$B146),souhrn!$E$2:$E$1899,0),1),body!$A$2:$A$34,0),1),"")</f>
        <v/>
      </c>
      <c r="Z146" t="str">
        <f>IFERROR(INDEX(body!$E$2:$E$34,MATCH(INDEX(souhrn!$C$2:$C$1899,MATCH(CONCATENATE("18#",$B146),souhrn!$E$2:$E$1899,0),1),body!$A$2:$A$34,0),1),"")</f>
        <v/>
      </c>
      <c r="AA146">
        <f>INDEX(zavody!B:B,MATCH(B146,zavody!A:A,0))</f>
        <v>6</v>
      </c>
      <c r="AB146">
        <f t="shared" si="13"/>
        <v>125</v>
      </c>
      <c r="AC146">
        <f t="shared" si="14"/>
        <v>125</v>
      </c>
      <c r="AD146">
        <v>142</v>
      </c>
      <c r="AE146">
        <f t="shared" si="15"/>
        <v>125</v>
      </c>
      <c r="AF146">
        <v>245</v>
      </c>
    </row>
    <row r="147" spans="1:32" x14ac:dyDescent="0.45">
      <c r="A147">
        <v>6416</v>
      </c>
      <c r="B147" t="s">
        <v>267</v>
      </c>
      <c r="C147" t="str">
        <f>IFERROR(INDEX(body!$B$2:$B$34,MATCH(INDEX(souhrn!$C$2:$C$1899,MATCH(CONCATENATE("1#",$B147),souhrn!$E$2:$E$1899,0),1),body!$A$2:$A$34,0),1),"")</f>
        <v/>
      </c>
      <c r="D147" t="str">
        <f>IFERROR(INDEX(body!$B$2:$B$34,MATCH(INDEX(souhrn!$C$2:$C$1899,MATCH(CONCATENATE("2#",$B147),souhrn!$E$2:$E$1899,0),1),body!$A$2:$A$34,0),1),"")</f>
        <v/>
      </c>
      <c r="E147" t="str">
        <f>IFERROR(INDEX(body!$B$2:$B$34,MATCH(INDEX(souhrn!$C$2:$C$1899,MATCH(CONCATENATE("3#",$B147),souhrn!$E$2:$E$1899,0),1),body!$A$2:$A$34,0),1),"")</f>
        <v/>
      </c>
      <c r="F147" t="str">
        <f>IFERROR(INDEX(body!$B$2:$B$34,MATCH(INDEX(souhrn!$C$2:$C$1899,MATCH(CONCATENATE("4#",$B147),souhrn!$E$2:$E$1899,0),1),body!$A$2:$A$34,0),1),"")</f>
        <v/>
      </c>
      <c r="G147" t="str">
        <f>IFERROR(INDEX(body!$B$2:$B$34,MATCH(INDEX(souhrn!$C$2:$C$1899,MATCH(CONCATENATE("5#",$B147),souhrn!$E$2:$E$1899,0),1),body!$A$2:$A$34,0),1),"")</f>
        <v/>
      </c>
      <c r="H147" t="str">
        <f>IFERROR(INDEX(body!$B$2:$B$34,MATCH(INDEX(souhrn!$C$2:$C$1899,MATCH(CONCATENATE("6#",$B147),souhrn!$E$2:$E$1899,0),1),body!$A$2:$A$34,0),1),"")</f>
        <v/>
      </c>
      <c r="I147" t="str">
        <f>IFERROR(INDEX(body!$B$2:$B$34,MATCH(INDEX(souhrn!$C$2:$C$1899,MATCH(CONCATENATE("7#",$B147),souhrn!$E$2:$E$1899,0),1),body!$A$2:$A$34,0),1),"")</f>
        <v/>
      </c>
      <c r="J147" t="str">
        <f>IFERROR(INDEX(body!$B$2:$B$34,MATCH(INDEX(souhrn!$C$2:$C$1899,MATCH(CONCATENATE("8#",$B147),souhrn!$E$2:$E$1899,0),1),body!$A$2:$A$34,0),1),"")</f>
        <v/>
      </c>
      <c r="K147" t="str">
        <f>IFERROR(INDEX(body!$F$2:$F$34,MATCH(INDEX(souhrn!$C$2:$C$1899,MATCH(CONCATENATE("19#",$B147),souhrn!$E$2:$E$1899,0),1),body!$A$2:$A$34,0),1),"")</f>
        <v/>
      </c>
      <c r="L147" t="str">
        <f>IFERROR(INDEX(body!$F$2:$F$34,MATCH(INDEX(souhrn!$C$2:$C$1899,MATCH(CONCATENATE("20#",$B147),souhrn!$E$2:$E$1899,0),1),body!$A$2:$A$34,0),1),"")</f>
        <v/>
      </c>
      <c r="M147" t="str">
        <f>IFERROR(INDEX(body!$F$2:$F$34,MATCH(INDEX(souhrn!$C$2:$C$1899,MATCH(CONCATENATE("21#",$B147),souhrn!$E$2:$E$1899,0),1),body!$A$2:$A$34,0),1),"")</f>
        <v/>
      </c>
      <c r="N147" t="str">
        <f>IFERROR(INDEX(body!$F$2:$F$34,MATCH(INDEX(souhrn!$C$2:$C$1899,MATCH(CONCATENATE("22#",$B147),souhrn!$E$2:$E$1899,0),1),body!$A$2:$A$34,0),1),"")</f>
        <v/>
      </c>
      <c r="O147" t="str">
        <f>IFERROR(INDEX(body!$F$2:$F$34,MATCH(INDEX(souhrn!$C$2:$C$1899,MATCH(CONCATENATE("23#",$B147),souhrn!$E$2:$E$1899,0),1),body!$A$2:$A$34,0),1),"")</f>
        <v/>
      </c>
      <c r="P147" t="str">
        <f>IFERROR(INDEX(body!$F$2:$F$34,MATCH(INDEX(souhrn!$C$2:$C$1899,MATCH(CONCATENATE("24#",$B147),souhrn!$E$2:$E$1899,0),1),body!$A$2:$A$34,0),1),"")</f>
        <v/>
      </c>
      <c r="Q147" t="str">
        <f>IFERROR(INDEX(body!$D$2:$D$34,MATCH(INDEX(souhrn!$C$2:$C$1899,MATCH(CONCATENATE("9#",$B147),souhrn!$E$2:$E$1899,0),1),body!$A$2:$A$34,0),1),"")</f>
        <v/>
      </c>
      <c r="R147" t="str">
        <f>IFERROR(INDEX(body!$D$2:$D$34,MATCH(INDEX(souhrn!$C$2:$C$1899,MATCH(CONCATENATE("10#",$B147),souhrn!$E$2:$E$1899,0),1),body!$A$2:$A$34,0),1),"")</f>
        <v/>
      </c>
      <c r="S147" t="str">
        <f>IFERROR(INDEX(body!$C$2:$C$34,MATCH(INDEX(souhrn!$C$2:$C$1899,MATCH(CONCATENATE("11#",$B147),souhrn!$E$2:$E$1899,0),1),body!$A$2:$A$34,0),1),"")</f>
        <v/>
      </c>
      <c r="T147" t="str">
        <f>IFERROR(INDEX(body!$C$2:$C$34,MATCH(INDEX(souhrn!$C$2:$C$1899,MATCH(CONCATENATE("12#",$B147),souhrn!$E$2:$E$1899,0),1),body!$A$2:$A$34,0),1),"")</f>
        <v/>
      </c>
      <c r="U147">
        <f>IFERROR(INDEX(body!$C$2:$C$34,MATCH(INDEX(souhrn!$C$2:$C$1899,MATCH(CONCATENATE("13#",$B147),souhrn!$E$2:$E$1899,0),1),body!$A$2:$A$34,0),1),"")</f>
        <v>18</v>
      </c>
      <c r="V147">
        <f>IFERROR(INDEX(body!$C$2:$C$34,MATCH(INDEX(souhrn!$C$2:$C$1899,MATCH(CONCATENATE("14#",$B147),souhrn!$E$2:$E$1899,0),1),body!$A$2:$A$34,0),1),"")</f>
        <v>20</v>
      </c>
      <c r="W147">
        <f>IFERROR(INDEX(body!$E$2:$E$34,MATCH(INDEX(souhrn!$C$2:$C$1899,MATCH(CONCATENATE("15#",$B147),souhrn!$E$2:$E$1899,0),1),body!$A$2:$A$34,0),1),"")</f>
        <v>22</v>
      </c>
      <c r="X147">
        <f>IFERROR(INDEX(body!$E$2:$E$34,MATCH(INDEX(souhrn!$C$2:$C$1899,MATCH(CONCATENATE("16#",$B147),souhrn!$E$2:$E$1899,0),1),body!$A$2:$A$34,0),1),"")</f>
        <v>22</v>
      </c>
      <c r="Y147">
        <f>IFERROR(INDEX(body!$E$2:$E$34,MATCH(INDEX(souhrn!$C$2:$C$1899,MATCH(CONCATENATE("17#",$B147),souhrn!$E$2:$E$1899,0),1),body!$A$2:$A$34,0),1),"")</f>
        <v>22</v>
      </c>
      <c r="Z147">
        <f>IFERROR(INDEX(body!$E$2:$E$34,MATCH(INDEX(souhrn!$C$2:$C$1899,MATCH(CONCATENATE("18#",$B147),souhrn!$E$2:$E$1899,0),1),body!$A$2:$A$34,0),1),"")</f>
        <v>20</v>
      </c>
      <c r="AA147">
        <f>INDEX(zavody!B:B,MATCH(B147,zavody!A:A,0))</f>
        <v>6</v>
      </c>
      <c r="AB147">
        <f t="shared" si="13"/>
        <v>124</v>
      </c>
      <c r="AC147">
        <f t="shared" si="14"/>
        <v>124</v>
      </c>
      <c r="AD147">
        <v>143</v>
      </c>
      <c r="AE147">
        <f t="shared" si="15"/>
        <v>38</v>
      </c>
      <c r="AF147">
        <v>188</v>
      </c>
    </row>
    <row r="148" spans="1:32" x14ac:dyDescent="0.45">
      <c r="A148">
        <v>5367</v>
      </c>
      <c r="B148" t="s">
        <v>125</v>
      </c>
      <c r="C148" t="str">
        <f>IFERROR(INDEX(body!$B$2:$B$34,MATCH(INDEX(souhrn!$C$2:$C$1899,MATCH(CONCATENATE("1#",$B148),souhrn!$E$2:$E$1899,0),1),body!$A$2:$A$34,0),1),"")</f>
        <v/>
      </c>
      <c r="D148" t="str">
        <f>IFERROR(INDEX(body!$B$2:$B$34,MATCH(INDEX(souhrn!$C$2:$C$1899,MATCH(CONCATENATE("2#",$B148),souhrn!$E$2:$E$1899,0),1),body!$A$2:$A$34,0),1),"")</f>
        <v/>
      </c>
      <c r="E148" t="str">
        <f>IFERROR(INDEX(body!$B$2:$B$34,MATCH(INDEX(souhrn!$C$2:$C$1899,MATCH(CONCATENATE("3#",$B148),souhrn!$E$2:$E$1899,0),1),body!$A$2:$A$34,0),1),"")</f>
        <v/>
      </c>
      <c r="F148" t="str">
        <f>IFERROR(INDEX(body!$B$2:$B$34,MATCH(INDEX(souhrn!$C$2:$C$1899,MATCH(CONCATENATE("4#",$B148),souhrn!$E$2:$E$1899,0),1),body!$A$2:$A$34,0),1),"")</f>
        <v/>
      </c>
      <c r="G148" t="str">
        <f>IFERROR(INDEX(body!$B$2:$B$34,MATCH(INDEX(souhrn!$C$2:$C$1899,MATCH(CONCATENATE("5#",$B148),souhrn!$E$2:$E$1899,0),1),body!$A$2:$A$34,0),1),"")</f>
        <v/>
      </c>
      <c r="H148" t="str">
        <f>IFERROR(INDEX(body!$B$2:$B$34,MATCH(INDEX(souhrn!$C$2:$C$1899,MATCH(CONCATENATE("6#",$B148),souhrn!$E$2:$E$1899,0),1),body!$A$2:$A$34,0),1),"")</f>
        <v/>
      </c>
      <c r="I148" t="str">
        <f>IFERROR(INDEX(body!$B$2:$B$34,MATCH(INDEX(souhrn!$C$2:$C$1899,MATCH(CONCATENATE("7#",$B148),souhrn!$E$2:$E$1899,0),1),body!$A$2:$A$34,0),1),"")</f>
        <v/>
      </c>
      <c r="J148" t="str">
        <f>IFERROR(INDEX(body!$B$2:$B$34,MATCH(INDEX(souhrn!$C$2:$C$1899,MATCH(CONCATENATE("8#",$B148),souhrn!$E$2:$E$1899,0),1),body!$A$2:$A$34,0),1),"")</f>
        <v/>
      </c>
      <c r="K148">
        <f>IFERROR(INDEX(body!$F$2:$F$34,MATCH(INDEX(souhrn!$C$2:$C$1899,MATCH(CONCATENATE("19#",$B148),souhrn!$E$2:$E$1899,0),1),body!$A$2:$A$34,0),1),"")</f>
        <v>14</v>
      </c>
      <c r="L148">
        <f>IFERROR(INDEX(body!$F$2:$F$34,MATCH(INDEX(souhrn!$C$2:$C$1899,MATCH(CONCATENATE("20#",$B148),souhrn!$E$2:$E$1899,0),1),body!$A$2:$A$34,0),1),"")</f>
        <v>24</v>
      </c>
      <c r="M148">
        <f>IFERROR(INDEX(body!$F$2:$F$34,MATCH(INDEX(souhrn!$C$2:$C$1899,MATCH(CONCATENATE("21#",$B148),souhrn!$E$2:$E$1899,0),1),body!$A$2:$A$34,0),1),"")</f>
        <v>10</v>
      </c>
      <c r="N148">
        <f>IFERROR(INDEX(body!$F$2:$F$34,MATCH(INDEX(souhrn!$C$2:$C$1899,MATCH(CONCATENATE("22#",$B148),souhrn!$E$2:$E$1899,0),1),body!$A$2:$A$34,0),1),"")</f>
        <v>8</v>
      </c>
      <c r="O148">
        <f>IFERROR(INDEX(body!$F$2:$F$34,MATCH(INDEX(souhrn!$C$2:$C$1899,MATCH(CONCATENATE("23#",$B148),souhrn!$E$2:$E$1899,0),1),body!$A$2:$A$34,0),1),"")</f>
        <v>14</v>
      </c>
      <c r="P148">
        <f>IFERROR(INDEX(body!$F$2:$F$34,MATCH(INDEX(souhrn!$C$2:$C$1899,MATCH(CONCATENATE("24#",$B148),souhrn!$E$2:$E$1899,0),1),body!$A$2:$A$34,0),1),"")</f>
        <v>22</v>
      </c>
      <c r="Q148" t="str">
        <f>IFERROR(INDEX(body!$D$2:$D$34,MATCH(INDEX(souhrn!$C$2:$C$1899,MATCH(CONCATENATE("9#",$B148),souhrn!$E$2:$E$1899,0),1),body!$A$2:$A$34,0),1),"")</f>
        <v/>
      </c>
      <c r="R148" t="str">
        <f>IFERROR(INDEX(body!$D$2:$D$34,MATCH(INDEX(souhrn!$C$2:$C$1899,MATCH(CONCATENATE("10#",$B148),souhrn!$E$2:$E$1899,0),1),body!$A$2:$A$34,0),1),"")</f>
        <v/>
      </c>
      <c r="S148" t="str">
        <f>IFERROR(INDEX(body!$C$2:$C$34,MATCH(INDEX(souhrn!$C$2:$C$1899,MATCH(CONCATENATE("11#",$B148),souhrn!$E$2:$E$1899,0),1),body!$A$2:$A$34,0),1),"")</f>
        <v/>
      </c>
      <c r="T148" t="str">
        <f>IFERROR(INDEX(body!$C$2:$C$34,MATCH(INDEX(souhrn!$C$2:$C$1899,MATCH(CONCATENATE("12#",$B148),souhrn!$E$2:$E$1899,0),1),body!$A$2:$A$34,0),1),"")</f>
        <v/>
      </c>
      <c r="U148" t="str">
        <f>IFERROR(INDEX(body!$C$2:$C$34,MATCH(INDEX(souhrn!$C$2:$C$1899,MATCH(CONCATENATE("13#",$B148),souhrn!$E$2:$E$1899,0),1),body!$A$2:$A$34,0),1),"")</f>
        <v/>
      </c>
      <c r="V148" t="str">
        <f>IFERROR(INDEX(body!$C$2:$C$34,MATCH(INDEX(souhrn!$C$2:$C$1899,MATCH(CONCATENATE("14#",$B148),souhrn!$E$2:$E$1899,0),1),body!$A$2:$A$34,0),1),"")</f>
        <v/>
      </c>
      <c r="W148">
        <f>IFERROR(INDEX(body!$E$2:$E$34,MATCH(INDEX(souhrn!$C$2:$C$1899,MATCH(CONCATENATE("15#",$B148),souhrn!$E$2:$E$1899,0),1),body!$A$2:$A$34,0),1),"")</f>
        <v>12</v>
      </c>
      <c r="X148">
        <f>IFERROR(INDEX(body!$E$2:$E$34,MATCH(INDEX(souhrn!$C$2:$C$1899,MATCH(CONCATENATE("16#",$B148),souhrn!$E$2:$E$1899,0),1),body!$A$2:$A$34,0),1),"")</f>
        <v>20</v>
      </c>
      <c r="Y148" t="str">
        <f>IFERROR(INDEX(body!$E$2:$E$34,MATCH(INDEX(souhrn!$C$2:$C$1899,MATCH(CONCATENATE("17#",$B148),souhrn!$E$2:$E$1899,0),1),body!$A$2:$A$34,0),1),"")</f>
        <v/>
      </c>
      <c r="Z148" t="str">
        <f>IFERROR(INDEX(body!$E$2:$E$34,MATCH(INDEX(souhrn!$C$2:$C$1899,MATCH(CONCATENATE("18#",$B148),souhrn!$E$2:$E$1899,0),1),body!$A$2:$A$34,0),1),"")</f>
        <v/>
      </c>
      <c r="AA148">
        <f>INDEX(zavody!B:B,MATCH(B148,zavody!A:A,0))</f>
        <v>8</v>
      </c>
      <c r="AB148">
        <f t="shared" si="13"/>
        <v>124</v>
      </c>
      <c r="AC148">
        <f t="shared" si="14"/>
        <v>124</v>
      </c>
      <c r="AD148">
        <v>144</v>
      </c>
      <c r="AE148">
        <f t="shared" si="15"/>
        <v>92</v>
      </c>
      <c r="AF148">
        <v>150</v>
      </c>
    </row>
    <row r="149" spans="1:32" x14ac:dyDescent="0.45">
      <c r="A149">
        <v>6430</v>
      </c>
      <c r="B149" t="s">
        <v>260</v>
      </c>
      <c r="C149" t="str">
        <f>IFERROR(INDEX(body!$B$2:$B$34,MATCH(INDEX(souhrn!$C$2:$C$1899,MATCH(CONCATENATE("1#",$B149),souhrn!$E$2:$E$1899,0),1),body!$A$2:$A$34,0),1),"")</f>
        <v/>
      </c>
      <c r="D149" t="str">
        <f>IFERROR(INDEX(body!$B$2:$B$34,MATCH(INDEX(souhrn!$C$2:$C$1899,MATCH(CONCATENATE("2#",$B149),souhrn!$E$2:$E$1899,0),1),body!$A$2:$A$34,0),1),"")</f>
        <v/>
      </c>
      <c r="E149" t="str">
        <f>IFERROR(INDEX(body!$B$2:$B$34,MATCH(INDEX(souhrn!$C$2:$C$1899,MATCH(CONCATENATE("3#",$B149),souhrn!$E$2:$E$1899,0),1),body!$A$2:$A$34,0),1),"")</f>
        <v/>
      </c>
      <c r="F149" t="str">
        <f>IFERROR(INDEX(body!$B$2:$B$34,MATCH(INDEX(souhrn!$C$2:$C$1899,MATCH(CONCATENATE("4#",$B149),souhrn!$E$2:$E$1899,0),1),body!$A$2:$A$34,0),1),"")</f>
        <v/>
      </c>
      <c r="G149" t="str">
        <f>IFERROR(INDEX(body!$B$2:$B$34,MATCH(INDEX(souhrn!$C$2:$C$1899,MATCH(CONCATENATE("5#",$B149),souhrn!$E$2:$E$1899,0),1),body!$A$2:$A$34,0),1),"")</f>
        <v/>
      </c>
      <c r="H149" t="str">
        <f>IFERROR(INDEX(body!$B$2:$B$34,MATCH(INDEX(souhrn!$C$2:$C$1899,MATCH(CONCATENATE("6#",$B149),souhrn!$E$2:$E$1899,0),1),body!$A$2:$A$34,0),1),"")</f>
        <v/>
      </c>
      <c r="I149" t="str">
        <f>IFERROR(INDEX(body!$B$2:$B$34,MATCH(INDEX(souhrn!$C$2:$C$1899,MATCH(CONCATENATE("7#",$B149),souhrn!$E$2:$E$1899,0),1),body!$A$2:$A$34,0),1),"")</f>
        <v/>
      </c>
      <c r="J149" t="str">
        <f>IFERROR(INDEX(body!$B$2:$B$34,MATCH(INDEX(souhrn!$C$2:$C$1899,MATCH(CONCATENATE("8#",$B149),souhrn!$E$2:$E$1899,0),1),body!$A$2:$A$34,0),1),"")</f>
        <v/>
      </c>
      <c r="K149" t="str">
        <f>IFERROR(INDEX(body!$F$2:$F$34,MATCH(INDEX(souhrn!$C$2:$C$1899,MATCH(CONCATENATE("19#",$B149),souhrn!$E$2:$E$1899,0),1),body!$A$2:$A$34,0),1),"")</f>
        <v/>
      </c>
      <c r="L149" t="str">
        <f>IFERROR(INDEX(body!$F$2:$F$34,MATCH(INDEX(souhrn!$C$2:$C$1899,MATCH(CONCATENATE("20#",$B149),souhrn!$E$2:$E$1899,0),1),body!$A$2:$A$34,0),1),"")</f>
        <v/>
      </c>
      <c r="M149" t="str">
        <f>IFERROR(INDEX(body!$F$2:$F$34,MATCH(INDEX(souhrn!$C$2:$C$1899,MATCH(CONCATENATE("21#",$B149),souhrn!$E$2:$E$1899,0),1),body!$A$2:$A$34,0),1),"")</f>
        <v/>
      </c>
      <c r="N149" t="str">
        <f>IFERROR(INDEX(body!$F$2:$F$34,MATCH(INDEX(souhrn!$C$2:$C$1899,MATCH(CONCATENATE("22#",$B149),souhrn!$E$2:$E$1899,0),1),body!$A$2:$A$34,0),1),"")</f>
        <v/>
      </c>
      <c r="O149" t="str">
        <f>IFERROR(INDEX(body!$F$2:$F$34,MATCH(INDEX(souhrn!$C$2:$C$1899,MATCH(CONCATENATE("23#",$B149),souhrn!$E$2:$E$1899,0),1),body!$A$2:$A$34,0),1),"")</f>
        <v/>
      </c>
      <c r="P149" t="str">
        <f>IFERROR(INDEX(body!$F$2:$F$34,MATCH(INDEX(souhrn!$C$2:$C$1899,MATCH(CONCATENATE("24#",$B149),souhrn!$E$2:$E$1899,0),1),body!$A$2:$A$34,0),1),"")</f>
        <v/>
      </c>
      <c r="Q149">
        <f>IFERROR(INDEX(body!$D$2:$D$34,MATCH(INDEX(souhrn!$C$2:$C$1899,MATCH(CONCATENATE("9#",$B149),souhrn!$E$2:$E$1899,0),1),body!$A$2:$A$34,0),1),"")</f>
        <v>20</v>
      </c>
      <c r="R149">
        <f>IFERROR(INDEX(body!$D$2:$D$34,MATCH(INDEX(souhrn!$C$2:$C$1899,MATCH(CONCATENATE("10#",$B149),souhrn!$E$2:$E$1899,0),1),body!$A$2:$A$34,0),1),"")</f>
        <v>16</v>
      </c>
      <c r="S149">
        <f>IFERROR(INDEX(body!$C$2:$C$34,MATCH(INDEX(souhrn!$C$2:$C$1899,MATCH(CONCATENATE("11#",$B149),souhrn!$E$2:$E$1899,0),1),body!$A$2:$A$34,0),1),"")</f>
        <v>20</v>
      </c>
      <c r="T149">
        <f>IFERROR(INDEX(body!$C$2:$C$34,MATCH(INDEX(souhrn!$C$2:$C$1899,MATCH(CONCATENATE("12#",$B149),souhrn!$E$2:$E$1899,0),1),body!$A$2:$A$34,0),1),"")</f>
        <v>8</v>
      </c>
      <c r="U149" t="str">
        <f>IFERROR(INDEX(body!$C$2:$C$34,MATCH(INDEX(souhrn!$C$2:$C$1899,MATCH(CONCATENATE("13#",$B149),souhrn!$E$2:$E$1899,0),1),body!$A$2:$A$34,0),1),"")</f>
        <v/>
      </c>
      <c r="V149" t="str">
        <f>IFERROR(INDEX(body!$C$2:$C$34,MATCH(INDEX(souhrn!$C$2:$C$1899,MATCH(CONCATENATE("14#",$B149),souhrn!$E$2:$E$1899,0),1),body!$A$2:$A$34,0),1),"")</f>
        <v/>
      </c>
      <c r="W149">
        <f>IFERROR(INDEX(body!$E$2:$E$34,MATCH(INDEX(souhrn!$C$2:$C$1899,MATCH(CONCATENATE("15#",$B149),souhrn!$E$2:$E$1899,0),1),body!$A$2:$A$34,0),1),"")</f>
        <v>14</v>
      </c>
      <c r="X149">
        <f>IFERROR(INDEX(body!$E$2:$E$34,MATCH(INDEX(souhrn!$C$2:$C$1899,MATCH(CONCATENATE("16#",$B149),souhrn!$E$2:$E$1899,0),1),body!$A$2:$A$34,0),1),"")</f>
        <v>2</v>
      </c>
      <c r="Y149">
        <f>IFERROR(INDEX(body!$E$2:$E$34,MATCH(INDEX(souhrn!$C$2:$C$1899,MATCH(CONCATENATE("17#",$B149),souhrn!$E$2:$E$1899,0),1),body!$A$2:$A$34,0),1),"")</f>
        <v>22</v>
      </c>
      <c r="Z149">
        <f>IFERROR(INDEX(body!$E$2:$E$34,MATCH(INDEX(souhrn!$C$2:$C$1899,MATCH(CONCATENATE("18#",$B149),souhrn!$E$2:$E$1899,0),1),body!$A$2:$A$34,0),1),"")</f>
        <v>22</v>
      </c>
      <c r="AA149">
        <f>INDEX(zavody!B:B,MATCH(B149,zavody!A:A,0))</f>
        <v>8</v>
      </c>
      <c r="AB149">
        <f t="shared" si="13"/>
        <v>124</v>
      </c>
      <c r="AC149">
        <f t="shared" si="14"/>
        <v>124</v>
      </c>
      <c r="AD149">
        <v>145</v>
      </c>
      <c r="AE149">
        <f t="shared" si="15"/>
        <v>64</v>
      </c>
      <c r="AF149">
        <v>252</v>
      </c>
    </row>
    <row r="150" spans="1:32" x14ac:dyDescent="0.45">
      <c r="A150">
        <v>2319</v>
      </c>
      <c r="B150" t="s">
        <v>215</v>
      </c>
      <c r="C150" t="str">
        <f>IFERROR(INDEX(body!$B$2:$B$34,MATCH(INDEX(souhrn!$C$2:$C$1899,MATCH(CONCATENATE("1#",$B150),souhrn!$E$2:$E$1899,0),1),body!$A$2:$A$34,0),1),"")</f>
        <v/>
      </c>
      <c r="D150" t="str">
        <f>IFERROR(INDEX(body!$B$2:$B$34,MATCH(INDEX(souhrn!$C$2:$C$1899,MATCH(CONCATENATE("2#",$B150),souhrn!$E$2:$E$1899,0),1),body!$A$2:$A$34,0),1),"")</f>
        <v/>
      </c>
      <c r="E150" t="str">
        <f>IFERROR(INDEX(body!$B$2:$B$34,MATCH(INDEX(souhrn!$C$2:$C$1899,MATCH(CONCATENATE("3#",$B150),souhrn!$E$2:$E$1899,0),1),body!$A$2:$A$34,0),1),"")</f>
        <v/>
      </c>
      <c r="F150" t="str">
        <f>IFERROR(INDEX(body!$B$2:$B$34,MATCH(INDEX(souhrn!$C$2:$C$1899,MATCH(CONCATENATE("4#",$B150),souhrn!$E$2:$E$1899,0),1),body!$A$2:$A$34,0),1),"")</f>
        <v/>
      </c>
      <c r="G150" t="str">
        <f>IFERROR(INDEX(body!$B$2:$B$34,MATCH(INDEX(souhrn!$C$2:$C$1899,MATCH(CONCATENATE("5#",$B150),souhrn!$E$2:$E$1899,0),1),body!$A$2:$A$34,0),1),"")</f>
        <v/>
      </c>
      <c r="H150" t="str">
        <f>IFERROR(INDEX(body!$B$2:$B$34,MATCH(INDEX(souhrn!$C$2:$C$1899,MATCH(CONCATENATE("6#",$B150),souhrn!$E$2:$E$1899,0),1),body!$A$2:$A$34,0),1),"")</f>
        <v/>
      </c>
      <c r="I150" t="str">
        <f>IFERROR(INDEX(body!$B$2:$B$34,MATCH(INDEX(souhrn!$C$2:$C$1899,MATCH(CONCATENATE("7#",$B150),souhrn!$E$2:$E$1899,0),1),body!$A$2:$A$34,0),1),"")</f>
        <v/>
      </c>
      <c r="J150" t="str">
        <f>IFERROR(INDEX(body!$B$2:$B$34,MATCH(INDEX(souhrn!$C$2:$C$1899,MATCH(CONCATENATE("8#",$B150),souhrn!$E$2:$E$1899,0),1),body!$A$2:$A$34,0),1),"")</f>
        <v/>
      </c>
      <c r="K150">
        <f>IFERROR(INDEX(body!$F$2:$F$34,MATCH(INDEX(souhrn!$C$2:$C$1899,MATCH(CONCATENATE("19#",$B150),souhrn!$E$2:$E$1899,0),1),body!$A$2:$A$34,0),1),"")</f>
        <v>20</v>
      </c>
      <c r="L150">
        <f>IFERROR(INDEX(body!$F$2:$F$34,MATCH(INDEX(souhrn!$C$2:$C$1899,MATCH(CONCATENATE("20#",$B150),souhrn!$E$2:$E$1899,0),1),body!$A$2:$A$34,0),1),"")</f>
        <v>20</v>
      </c>
      <c r="M150">
        <f>IFERROR(INDEX(body!$F$2:$F$34,MATCH(INDEX(souhrn!$C$2:$C$1899,MATCH(CONCATENATE("21#",$B150),souhrn!$E$2:$E$1899,0),1),body!$A$2:$A$34,0),1),"")</f>
        <v>22</v>
      </c>
      <c r="N150">
        <f>IFERROR(INDEX(body!$F$2:$F$34,MATCH(INDEX(souhrn!$C$2:$C$1899,MATCH(CONCATENATE("22#",$B150),souhrn!$E$2:$E$1899,0),1),body!$A$2:$A$34,0),1),"")</f>
        <v>24</v>
      </c>
      <c r="O150">
        <f>IFERROR(INDEX(body!$F$2:$F$34,MATCH(INDEX(souhrn!$C$2:$C$1899,MATCH(CONCATENATE("23#",$B150),souhrn!$E$2:$E$1899,0),1),body!$A$2:$A$34,0),1),"")</f>
        <v>21</v>
      </c>
      <c r="P150">
        <f>IFERROR(INDEX(body!$F$2:$F$34,MATCH(INDEX(souhrn!$C$2:$C$1899,MATCH(CONCATENATE("24#",$B150),souhrn!$E$2:$E$1899,0),1),body!$A$2:$A$34,0),1),"")</f>
        <v>16</v>
      </c>
      <c r="Q150" t="str">
        <f>IFERROR(INDEX(body!$D$2:$D$34,MATCH(INDEX(souhrn!$C$2:$C$1899,MATCH(CONCATENATE("9#",$B150),souhrn!$E$2:$E$1899,0),1),body!$A$2:$A$34,0),1),"")</f>
        <v/>
      </c>
      <c r="R150" t="str">
        <f>IFERROR(INDEX(body!$D$2:$D$34,MATCH(INDEX(souhrn!$C$2:$C$1899,MATCH(CONCATENATE("10#",$B150),souhrn!$E$2:$E$1899,0),1),body!$A$2:$A$34,0),1),"")</f>
        <v/>
      </c>
      <c r="S150" t="str">
        <f>IFERROR(INDEX(body!$C$2:$C$34,MATCH(INDEX(souhrn!$C$2:$C$1899,MATCH(CONCATENATE("11#",$B150),souhrn!$E$2:$E$1899,0),1),body!$A$2:$A$34,0),1),"")</f>
        <v/>
      </c>
      <c r="T150" t="str">
        <f>IFERROR(INDEX(body!$C$2:$C$34,MATCH(INDEX(souhrn!$C$2:$C$1899,MATCH(CONCATENATE("12#",$B150),souhrn!$E$2:$E$1899,0),1),body!$A$2:$A$34,0),1),"")</f>
        <v/>
      </c>
      <c r="U150" t="str">
        <f>IFERROR(INDEX(body!$C$2:$C$34,MATCH(INDEX(souhrn!$C$2:$C$1899,MATCH(CONCATENATE("13#",$B150),souhrn!$E$2:$E$1899,0),1),body!$A$2:$A$34,0),1),"")</f>
        <v/>
      </c>
      <c r="V150" t="str">
        <f>IFERROR(INDEX(body!$C$2:$C$34,MATCH(INDEX(souhrn!$C$2:$C$1899,MATCH(CONCATENATE("14#",$B150),souhrn!$E$2:$E$1899,0),1),body!$A$2:$A$34,0),1),"")</f>
        <v/>
      </c>
      <c r="W150" t="str">
        <f>IFERROR(INDEX(body!$E$2:$E$34,MATCH(INDEX(souhrn!$C$2:$C$1899,MATCH(CONCATENATE("15#",$B150),souhrn!$E$2:$E$1899,0),1),body!$A$2:$A$34,0),1),"")</f>
        <v/>
      </c>
      <c r="X150" t="str">
        <f>IFERROR(INDEX(body!$E$2:$E$34,MATCH(INDEX(souhrn!$C$2:$C$1899,MATCH(CONCATENATE("16#",$B150),souhrn!$E$2:$E$1899,0),1),body!$A$2:$A$34,0),1),"")</f>
        <v/>
      </c>
      <c r="Y150" t="str">
        <f>IFERROR(INDEX(body!$E$2:$E$34,MATCH(INDEX(souhrn!$C$2:$C$1899,MATCH(CONCATENATE("17#",$B150),souhrn!$E$2:$E$1899,0),1),body!$A$2:$A$34,0),1),"")</f>
        <v/>
      </c>
      <c r="Z150" t="str">
        <f>IFERROR(INDEX(body!$E$2:$E$34,MATCH(INDEX(souhrn!$C$2:$C$1899,MATCH(CONCATENATE("18#",$B150),souhrn!$E$2:$E$1899,0),1),body!$A$2:$A$34,0),1),"")</f>
        <v/>
      </c>
      <c r="AA150">
        <f>INDEX(zavody!B:B,MATCH(B150,zavody!A:A,0))</f>
        <v>6</v>
      </c>
      <c r="AB150">
        <f t="shared" si="13"/>
        <v>123</v>
      </c>
      <c r="AC150">
        <f t="shared" si="14"/>
        <v>123</v>
      </c>
      <c r="AD150">
        <v>146</v>
      </c>
      <c r="AE150">
        <f t="shared" si="15"/>
        <v>123</v>
      </c>
      <c r="AF150">
        <v>31</v>
      </c>
    </row>
    <row r="151" spans="1:32" x14ac:dyDescent="0.45">
      <c r="A151">
        <v>4309</v>
      </c>
      <c r="B151" t="s">
        <v>107</v>
      </c>
      <c r="C151" t="str">
        <f>IFERROR(INDEX(body!$B$2:$B$34,MATCH(INDEX(souhrn!$C$2:$C$1899,MATCH(CONCATENATE("1#",$B151),souhrn!$E$2:$E$1899,0),1),body!$A$2:$A$34,0),1),"")</f>
        <v/>
      </c>
      <c r="D151" t="str">
        <f>IFERROR(INDEX(body!$B$2:$B$34,MATCH(INDEX(souhrn!$C$2:$C$1899,MATCH(CONCATENATE("2#",$B151),souhrn!$E$2:$E$1899,0),1),body!$A$2:$A$34,0),1),"")</f>
        <v/>
      </c>
      <c r="E151" t="str">
        <f>IFERROR(INDEX(body!$B$2:$B$34,MATCH(INDEX(souhrn!$C$2:$C$1899,MATCH(CONCATENATE("3#",$B151),souhrn!$E$2:$E$1899,0),1),body!$A$2:$A$34,0),1),"")</f>
        <v/>
      </c>
      <c r="F151" t="str">
        <f>IFERROR(INDEX(body!$B$2:$B$34,MATCH(INDEX(souhrn!$C$2:$C$1899,MATCH(CONCATENATE("4#",$B151),souhrn!$E$2:$E$1899,0),1),body!$A$2:$A$34,0),1),"")</f>
        <v/>
      </c>
      <c r="G151" t="str">
        <f>IFERROR(INDEX(body!$B$2:$B$34,MATCH(INDEX(souhrn!$C$2:$C$1899,MATCH(CONCATENATE("5#",$B151),souhrn!$E$2:$E$1899,0),1),body!$A$2:$A$34,0),1),"")</f>
        <v/>
      </c>
      <c r="H151" t="str">
        <f>IFERROR(INDEX(body!$B$2:$B$34,MATCH(INDEX(souhrn!$C$2:$C$1899,MATCH(CONCATENATE("6#",$B151),souhrn!$E$2:$E$1899,0),1),body!$A$2:$A$34,0),1),"")</f>
        <v/>
      </c>
      <c r="I151" t="str">
        <f>IFERROR(INDEX(body!$B$2:$B$34,MATCH(INDEX(souhrn!$C$2:$C$1899,MATCH(CONCATENATE("7#",$B151),souhrn!$E$2:$E$1899,0),1),body!$A$2:$A$34,0),1),"")</f>
        <v/>
      </c>
      <c r="J151" t="str">
        <f>IFERROR(INDEX(body!$B$2:$B$34,MATCH(INDEX(souhrn!$C$2:$C$1899,MATCH(CONCATENATE("8#",$B151),souhrn!$E$2:$E$1899,0),1),body!$A$2:$A$34,0),1),"")</f>
        <v/>
      </c>
      <c r="K151" t="str">
        <f>IFERROR(INDEX(body!$F$2:$F$34,MATCH(INDEX(souhrn!$C$2:$C$1899,MATCH(CONCATENATE("19#",$B151),souhrn!$E$2:$E$1899,0),1),body!$A$2:$A$34,0),1),"")</f>
        <v/>
      </c>
      <c r="L151" t="str">
        <f>IFERROR(INDEX(body!$F$2:$F$34,MATCH(INDEX(souhrn!$C$2:$C$1899,MATCH(CONCATENATE("20#",$B151),souhrn!$E$2:$E$1899,0),1),body!$A$2:$A$34,0),1),"")</f>
        <v/>
      </c>
      <c r="M151" t="str">
        <f>IFERROR(INDEX(body!$F$2:$F$34,MATCH(INDEX(souhrn!$C$2:$C$1899,MATCH(CONCATENATE("21#",$B151),souhrn!$E$2:$E$1899,0),1),body!$A$2:$A$34,0),1),"")</f>
        <v/>
      </c>
      <c r="N151" t="str">
        <f>IFERROR(INDEX(body!$F$2:$F$34,MATCH(INDEX(souhrn!$C$2:$C$1899,MATCH(CONCATENATE("22#",$B151),souhrn!$E$2:$E$1899,0),1),body!$A$2:$A$34,0),1),"")</f>
        <v/>
      </c>
      <c r="O151" t="str">
        <f>IFERROR(INDEX(body!$F$2:$F$34,MATCH(INDEX(souhrn!$C$2:$C$1899,MATCH(CONCATENATE("23#",$B151),souhrn!$E$2:$E$1899,0),1),body!$A$2:$A$34,0),1),"")</f>
        <v/>
      </c>
      <c r="P151" t="str">
        <f>IFERROR(INDEX(body!$F$2:$F$34,MATCH(INDEX(souhrn!$C$2:$C$1899,MATCH(CONCATENATE("24#",$B151),souhrn!$E$2:$E$1899,0),1),body!$A$2:$A$34,0),1),"")</f>
        <v/>
      </c>
      <c r="Q151">
        <f>IFERROR(INDEX(body!$D$2:$D$34,MATCH(INDEX(souhrn!$C$2:$C$1899,MATCH(CONCATENATE("9#",$B151),souhrn!$E$2:$E$1899,0),1),body!$A$2:$A$34,0),1),"")</f>
        <v>20</v>
      </c>
      <c r="R151">
        <f>IFERROR(INDEX(body!$D$2:$D$34,MATCH(INDEX(souhrn!$C$2:$C$1899,MATCH(CONCATENATE("10#",$B151),souhrn!$E$2:$E$1899,0),1),body!$A$2:$A$34,0),1),"")</f>
        <v>14</v>
      </c>
      <c r="S151">
        <f>IFERROR(INDEX(body!$C$2:$C$34,MATCH(INDEX(souhrn!$C$2:$C$1899,MATCH(CONCATENATE("11#",$B151),souhrn!$E$2:$E$1899,0),1),body!$A$2:$A$34,0),1),"")</f>
        <v>28</v>
      </c>
      <c r="T151">
        <f>IFERROR(INDEX(body!$C$2:$C$34,MATCH(INDEX(souhrn!$C$2:$C$1899,MATCH(CONCATENATE("12#",$B151),souhrn!$E$2:$E$1899,0),1),body!$A$2:$A$34,0),1),"")</f>
        <v>12</v>
      </c>
      <c r="U151" t="str">
        <f>IFERROR(INDEX(body!$C$2:$C$34,MATCH(INDEX(souhrn!$C$2:$C$1899,MATCH(CONCATENATE("13#",$B151),souhrn!$E$2:$E$1899,0),1),body!$A$2:$A$34,0),1),"")</f>
        <v/>
      </c>
      <c r="V151" t="str">
        <f>IFERROR(INDEX(body!$C$2:$C$34,MATCH(INDEX(souhrn!$C$2:$C$1899,MATCH(CONCATENATE("14#",$B151),souhrn!$E$2:$E$1899,0),1),body!$A$2:$A$34,0),1),"")</f>
        <v/>
      </c>
      <c r="W151">
        <f>IFERROR(INDEX(body!$E$2:$E$34,MATCH(INDEX(souhrn!$C$2:$C$1899,MATCH(CONCATENATE("15#",$B151),souhrn!$E$2:$E$1899,0),1),body!$A$2:$A$34,0),1),"")</f>
        <v>8</v>
      </c>
      <c r="X151">
        <f>IFERROR(INDEX(body!$E$2:$E$34,MATCH(INDEX(souhrn!$C$2:$C$1899,MATCH(CONCATENATE("16#",$B151),souhrn!$E$2:$E$1899,0),1),body!$A$2:$A$34,0),1),"")</f>
        <v>12</v>
      </c>
      <c r="Y151">
        <f>IFERROR(INDEX(body!$E$2:$E$34,MATCH(INDEX(souhrn!$C$2:$C$1899,MATCH(CONCATENATE("17#",$B151),souhrn!$E$2:$E$1899,0),1),body!$A$2:$A$34,0),1),"")</f>
        <v>12</v>
      </c>
      <c r="Z151">
        <f>IFERROR(INDEX(body!$E$2:$E$34,MATCH(INDEX(souhrn!$C$2:$C$1899,MATCH(CONCATENATE("18#",$B151),souhrn!$E$2:$E$1899,0),1),body!$A$2:$A$34,0),1),"")</f>
        <v>16</v>
      </c>
      <c r="AA151">
        <f>INDEX(zavody!B:B,MATCH(B151,zavody!A:A,0))</f>
        <v>8</v>
      </c>
      <c r="AB151">
        <f t="shared" si="13"/>
        <v>122</v>
      </c>
      <c r="AC151">
        <f t="shared" si="14"/>
        <v>122</v>
      </c>
      <c r="AD151">
        <v>147</v>
      </c>
      <c r="AE151">
        <f t="shared" si="15"/>
        <v>74</v>
      </c>
      <c r="AF151">
        <v>127</v>
      </c>
    </row>
    <row r="152" spans="1:32" x14ac:dyDescent="0.45">
      <c r="A152">
        <v>4484</v>
      </c>
      <c r="B152" t="s">
        <v>126</v>
      </c>
      <c r="C152" t="str">
        <f>IFERROR(INDEX(body!$B$2:$B$34,MATCH(INDEX(souhrn!$C$2:$C$1899,MATCH(CONCATENATE("1#",$B152),souhrn!$E$2:$E$1899,0),1),body!$A$2:$A$34,0),1),"")</f>
        <v/>
      </c>
      <c r="D152" t="str">
        <f>IFERROR(INDEX(body!$B$2:$B$34,MATCH(INDEX(souhrn!$C$2:$C$1899,MATCH(CONCATENATE("2#",$B152),souhrn!$E$2:$E$1899,0),1),body!$A$2:$A$34,0),1),"")</f>
        <v/>
      </c>
      <c r="E152" t="str">
        <f>IFERROR(INDEX(body!$B$2:$B$34,MATCH(INDEX(souhrn!$C$2:$C$1899,MATCH(CONCATENATE("3#",$B152),souhrn!$E$2:$E$1899,0),1),body!$A$2:$A$34,0),1),"")</f>
        <v/>
      </c>
      <c r="F152" t="str">
        <f>IFERROR(INDEX(body!$B$2:$B$34,MATCH(INDEX(souhrn!$C$2:$C$1899,MATCH(CONCATENATE("4#",$B152),souhrn!$E$2:$E$1899,0),1),body!$A$2:$A$34,0),1),"")</f>
        <v/>
      </c>
      <c r="G152" t="str">
        <f>IFERROR(INDEX(body!$B$2:$B$34,MATCH(INDEX(souhrn!$C$2:$C$1899,MATCH(CONCATENATE("5#",$B152),souhrn!$E$2:$E$1899,0),1),body!$A$2:$A$34,0),1),"")</f>
        <v/>
      </c>
      <c r="H152" t="str">
        <f>IFERROR(INDEX(body!$B$2:$B$34,MATCH(INDEX(souhrn!$C$2:$C$1899,MATCH(CONCATENATE("6#",$B152),souhrn!$E$2:$E$1899,0),1),body!$A$2:$A$34,0),1),"")</f>
        <v/>
      </c>
      <c r="I152" t="str">
        <f>IFERROR(INDEX(body!$B$2:$B$34,MATCH(INDEX(souhrn!$C$2:$C$1899,MATCH(CONCATENATE("7#",$B152),souhrn!$E$2:$E$1899,0),1),body!$A$2:$A$34,0),1),"")</f>
        <v/>
      </c>
      <c r="J152" t="str">
        <f>IFERROR(INDEX(body!$B$2:$B$34,MATCH(INDEX(souhrn!$C$2:$C$1899,MATCH(CONCATENATE("8#",$B152),souhrn!$E$2:$E$1899,0),1),body!$A$2:$A$34,0),1),"")</f>
        <v/>
      </c>
      <c r="K152">
        <f>IFERROR(INDEX(body!$F$2:$F$34,MATCH(INDEX(souhrn!$C$2:$C$1899,MATCH(CONCATENATE("19#",$B152),souhrn!$E$2:$E$1899,0),1),body!$A$2:$A$34,0),1),"")</f>
        <v>8</v>
      </c>
      <c r="L152">
        <f>IFERROR(INDEX(body!$F$2:$F$34,MATCH(INDEX(souhrn!$C$2:$C$1899,MATCH(CONCATENATE("20#",$B152),souhrn!$E$2:$E$1899,0),1),body!$A$2:$A$34,0),1),"")</f>
        <v>8</v>
      </c>
      <c r="M152">
        <f>IFERROR(INDEX(body!$F$2:$F$34,MATCH(INDEX(souhrn!$C$2:$C$1899,MATCH(CONCATENATE("21#",$B152),souhrn!$E$2:$E$1899,0),1),body!$A$2:$A$34,0),1),"")</f>
        <v>12</v>
      </c>
      <c r="N152">
        <f>IFERROR(INDEX(body!$F$2:$F$34,MATCH(INDEX(souhrn!$C$2:$C$1899,MATCH(CONCATENATE("22#",$B152),souhrn!$E$2:$E$1899,0),1),body!$A$2:$A$34,0),1),"")</f>
        <v>10</v>
      </c>
      <c r="O152">
        <f>IFERROR(INDEX(body!$F$2:$F$34,MATCH(INDEX(souhrn!$C$2:$C$1899,MATCH(CONCATENATE("23#",$B152),souhrn!$E$2:$E$1899,0),1),body!$A$2:$A$34,0),1),"")</f>
        <v>20</v>
      </c>
      <c r="P152">
        <f>IFERROR(INDEX(body!$F$2:$F$34,MATCH(INDEX(souhrn!$C$2:$C$1899,MATCH(CONCATENATE("24#",$B152),souhrn!$E$2:$E$1899,0),1),body!$A$2:$A$34,0),1),"")</f>
        <v>14</v>
      </c>
      <c r="Q152" t="str">
        <f>IFERROR(INDEX(body!$D$2:$D$34,MATCH(INDEX(souhrn!$C$2:$C$1899,MATCH(CONCATENATE("9#",$B152),souhrn!$E$2:$E$1899,0),1),body!$A$2:$A$34,0),1),"")</f>
        <v/>
      </c>
      <c r="R152" t="str">
        <f>IFERROR(INDEX(body!$D$2:$D$34,MATCH(INDEX(souhrn!$C$2:$C$1899,MATCH(CONCATENATE("10#",$B152),souhrn!$E$2:$E$1899,0),1),body!$A$2:$A$34,0),1),"")</f>
        <v/>
      </c>
      <c r="S152">
        <f>IFERROR(INDEX(body!$C$2:$C$34,MATCH(INDEX(souhrn!$C$2:$C$1899,MATCH(CONCATENATE("11#",$B152),souhrn!$E$2:$E$1899,0),1),body!$A$2:$A$34,0),1),"")</f>
        <v>10</v>
      </c>
      <c r="T152">
        <f>IFERROR(INDEX(body!$C$2:$C$34,MATCH(INDEX(souhrn!$C$2:$C$1899,MATCH(CONCATENATE("12#",$B152),souhrn!$E$2:$E$1899,0),1),body!$A$2:$A$34,0),1),"")</f>
        <v>24</v>
      </c>
      <c r="U152">
        <f>IFERROR(INDEX(body!$C$2:$C$34,MATCH(INDEX(souhrn!$C$2:$C$1899,MATCH(CONCATENATE("13#",$B152),souhrn!$E$2:$E$1899,0),1),body!$A$2:$A$34,0),1),"")</f>
        <v>8</v>
      </c>
      <c r="V152">
        <f>IFERROR(INDEX(body!$C$2:$C$34,MATCH(INDEX(souhrn!$C$2:$C$1899,MATCH(CONCATENATE("14#",$B152),souhrn!$E$2:$E$1899,0),1),body!$A$2:$A$34,0),1),"")</f>
        <v>8</v>
      </c>
      <c r="W152" t="str">
        <f>IFERROR(INDEX(body!$E$2:$E$34,MATCH(INDEX(souhrn!$C$2:$C$1899,MATCH(CONCATENATE("15#",$B152),souhrn!$E$2:$E$1899,0),1),body!$A$2:$A$34,0),1),"")</f>
        <v/>
      </c>
      <c r="X152" t="str">
        <f>IFERROR(INDEX(body!$E$2:$E$34,MATCH(INDEX(souhrn!$C$2:$C$1899,MATCH(CONCATENATE("16#",$B152),souhrn!$E$2:$E$1899,0),1),body!$A$2:$A$34,0),1),"")</f>
        <v/>
      </c>
      <c r="Y152" t="str">
        <f>IFERROR(INDEX(body!$E$2:$E$34,MATCH(INDEX(souhrn!$C$2:$C$1899,MATCH(CONCATENATE("17#",$B152),souhrn!$E$2:$E$1899,0),1),body!$A$2:$A$34,0),1),"")</f>
        <v/>
      </c>
      <c r="Z152" t="str">
        <f>IFERROR(INDEX(body!$E$2:$E$34,MATCH(INDEX(souhrn!$C$2:$C$1899,MATCH(CONCATENATE("18#",$B152),souhrn!$E$2:$E$1899,0),1),body!$A$2:$A$34,0),1),"")</f>
        <v/>
      </c>
      <c r="AA152">
        <f>INDEX(zavody!B:B,MATCH(B152,zavody!A:A,0))</f>
        <v>10</v>
      </c>
      <c r="AB152">
        <f t="shared" si="13"/>
        <v>122</v>
      </c>
      <c r="AC152">
        <f t="shared" si="14"/>
        <v>122</v>
      </c>
      <c r="AD152">
        <v>148</v>
      </c>
      <c r="AE152">
        <f t="shared" si="15"/>
        <v>122</v>
      </c>
      <c r="AF152">
        <v>204</v>
      </c>
    </row>
    <row r="153" spans="1:32" x14ac:dyDescent="0.45">
      <c r="A153">
        <v>5713</v>
      </c>
      <c r="B153" t="s">
        <v>198</v>
      </c>
      <c r="C153" t="str">
        <f>IFERROR(INDEX(body!$B$2:$B$34,MATCH(INDEX(souhrn!$C$2:$C$1899,MATCH(CONCATENATE("1#",$B153),souhrn!$E$2:$E$1899,0),1),body!$A$2:$A$34,0),1),"")</f>
        <v/>
      </c>
      <c r="D153" t="str">
        <f>IFERROR(INDEX(body!$B$2:$B$34,MATCH(INDEX(souhrn!$C$2:$C$1899,MATCH(CONCATENATE("2#",$B153),souhrn!$E$2:$E$1899,0),1),body!$A$2:$A$34,0),1),"")</f>
        <v/>
      </c>
      <c r="E153" t="str">
        <f>IFERROR(INDEX(body!$B$2:$B$34,MATCH(INDEX(souhrn!$C$2:$C$1899,MATCH(CONCATENATE("3#",$B153),souhrn!$E$2:$E$1899,0),1),body!$A$2:$A$34,0),1),"")</f>
        <v/>
      </c>
      <c r="F153" t="str">
        <f>IFERROR(INDEX(body!$B$2:$B$34,MATCH(INDEX(souhrn!$C$2:$C$1899,MATCH(CONCATENATE("4#",$B153),souhrn!$E$2:$E$1899,0),1),body!$A$2:$A$34,0),1),"")</f>
        <v/>
      </c>
      <c r="G153" t="str">
        <f>IFERROR(INDEX(body!$B$2:$B$34,MATCH(INDEX(souhrn!$C$2:$C$1899,MATCH(CONCATENATE("5#",$B153),souhrn!$E$2:$E$1899,0),1),body!$A$2:$A$34,0),1),"")</f>
        <v/>
      </c>
      <c r="H153" t="str">
        <f>IFERROR(INDEX(body!$B$2:$B$34,MATCH(INDEX(souhrn!$C$2:$C$1899,MATCH(CONCATENATE("6#",$B153),souhrn!$E$2:$E$1899,0),1),body!$A$2:$A$34,0),1),"")</f>
        <v/>
      </c>
      <c r="I153" t="str">
        <f>IFERROR(INDEX(body!$B$2:$B$34,MATCH(INDEX(souhrn!$C$2:$C$1899,MATCH(CONCATENATE("7#",$B153),souhrn!$E$2:$E$1899,0),1),body!$A$2:$A$34,0),1),"")</f>
        <v/>
      </c>
      <c r="J153" t="str">
        <f>IFERROR(INDEX(body!$B$2:$B$34,MATCH(INDEX(souhrn!$C$2:$C$1899,MATCH(CONCATENATE("8#",$B153),souhrn!$E$2:$E$1899,0),1),body!$A$2:$A$34,0),1),"")</f>
        <v/>
      </c>
      <c r="K153">
        <f>IFERROR(INDEX(body!$F$2:$F$34,MATCH(INDEX(souhrn!$C$2:$C$1899,MATCH(CONCATENATE("19#",$B153),souhrn!$E$2:$E$1899,0),1),body!$A$2:$A$34,0),1),"")</f>
        <v>12</v>
      </c>
      <c r="L153">
        <f>IFERROR(INDEX(body!$F$2:$F$34,MATCH(INDEX(souhrn!$C$2:$C$1899,MATCH(CONCATENATE("20#",$B153),souhrn!$E$2:$E$1899,0),1),body!$A$2:$A$34,0),1),"")</f>
        <v>14</v>
      </c>
      <c r="M153" t="str">
        <f>IFERROR(INDEX(body!$F$2:$F$34,MATCH(INDEX(souhrn!$C$2:$C$1899,MATCH(CONCATENATE("21#",$B153),souhrn!$E$2:$E$1899,0),1),body!$A$2:$A$34,0),1),"")</f>
        <v/>
      </c>
      <c r="N153" t="str">
        <f>IFERROR(INDEX(body!$F$2:$F$34,MATCH(INDEX(souhrn!$C$2:$C$1899,MATCH(CONCATENATE("22#",$B153),souhrn!$E$2:$E$1899,0),1),body!$A$2:$A$34,0),1),"")</f>
        <v/>
      </c>
      <c r="O153">
        <f>IFERROR(INDEX(body!$F$2:$F$34,MATCH(INDEX(souhrn!$C$2:$C$1899,MATCH(CONCATENATE("23#",$B153),souhrn!$E$2:$E$1899,0),1),body!$A$2:$A$34,0),1),"")</f>
        <v>21</v>
      </c>
      <c r="P153">
        <f>IFERROR(INDEX(body!$F$2:$F$34,MATCH(INDEX(souhrn!$C$2:$C$1899,MATCH(CONCATENATE("24#",$B153),souhrn!$E$2:$E$1899,0),1),body!$A$2:$A$34,0),1),"")</f>
        <v>34</v>
      </c>
      <c r="Q153">
        <f>IFERROR(INDEX(body!$D$2:$D$34,MATCH(INDEX(souhrn!$C$2:$C$1899,MATCH(CONCATENATE("9#",$B153),souhrn!$E$2:$E$1899,0),1),body!$A$2:$A$34,0),1),"")</f>
        <v>14</v>
      </c>
      <c r="R153">
        <f>IFERROR(INDEX(body!$D$2:$D$34,MATCH(INDEX(souhrn!$C$2:$C$1899,MATCH(CONCATENATE("10#",$B153),souhrn!$E$2:$E$1899,0),1),body!$A$2:$A$34,0),1),"")</f>
        <v>26</v>
      </c>
      <c r="S153" t="str">
        <f>IFERROR(INDEX(body!$C$2:$C$34,MATCH(INDEX(souhrn!$C$2:$C$1899,MATCH(CONCATENATE("11#",$B153),souhrn!$E$2:$E$1899,0),1),body!$A$2:$A$34,0),1),"")</f>
        <v/>
      </c>
      <c r="T153" t="str">
        <f>IFERROR(INDEX(body!$C$2:$C$34,MATCH(INDEX(souhrn!$C$2:$C$1899,MATCH(CONCATENATE("12#",$B153),souhrn!$E$2:$E$1899,0),1),body!$A$2:$A$34,0),1),"")</f>
        <v/>
      </c>
      <c r="U153" t="str">
        <f>IFERROR(INDEX(body!$C$2:$C$34,MATCH(INDEX(souhrn!$C$2:$C$1899,MATCH(CONCATENATE("13#",$B153),souhrn!$E$2:$E$1899,0),1),body!$A$2:$A$34,0),1),"")</f>
        <v/>
      </c>
      <c r="V153" t="str">
        <f>IFERROR(INDEX(body!$C$2:$C$34,MATCH(INDEX(souhrn!$C$2:$C$1899,MATCH(CONCATENATE("14#",$B153),souhrn!$E$2:$E$1899,0),1),body!$A$2:$A$34,0),1),"")</f>
        <v/>
      </c>
      <c r="W153" t="str">
        <f>IFERROR(INDEX(body!$E$2:$E$34,MATCH(INDEX(souhrn!$C$2:$C$1899,MATCH(CONCATENATE("15#",$B153),souhrn!$E$2:$E$1899,0),1),body!$A$2:$A$34,0),1),"")</f>
        <v/>
      </c>
      <c r="X153" t="str">
        <f>IFERROR(INDEX(body!$E$2:$E$34,MATCH(INDEX(souhrn!$C$2:$C$1899,MATCH(CONCATENATE("16#",$B153),souhrn!$E$2:$E$1899,0),1),body!$A$2:$A$34,0),1),"")</f>
        <v/>
      </c>
      <c r="Y153" t="str">
        <f>IFERROR(INDEX(body!$E$2:$E$34,MATCH(INDEX(souhrn!$C$2:$C$1899,MATCH(CONCATENATE("17#",$B153),souhrn!$E$2:$E$1899,0),1),body!$A$2:$A$34,0),1),"")</f>
        <v/>
      </c>
      <c r="Z153" t="str">
        <f>IFERROR(INDEX(body!$E$2:$E$34,MATCH(INDEX(souhrn!$C$2:$C$1899,MATCH(CONCATENATE("18#",$B153),souhrn!$E$2:$E$1899,0),1),body!$A$2:$A$34,0),1),"")</f>
        <v/>
      </c>
      <c r="AA153">
        <f>INDEX(zavody!B:B,MATCH(B153,zavody!A:A,0))</f>
        <v>6</v>
      </c>
      <c r="AB153">
        <f t="shared" si="13"/>
        <v>121</v>
      </c>
      <c r="AC153">
        <f t="shared" si="14"/>
        <v>121</v>
      </c>
      <c r="AD153">
        <v>149</v>
      </c>
      <c r="AE153">
        <f t="shared" si="15"/>
        <v>121</v>
      </c>
      <c r="AF153">
        <v>239</v>
      </c>
    </row>
    <row r="154" spans="1:32" x14ac:dyDescent="0.45">
      <c r="A154">
        <v>7005</v>
      </c>
      <c r="B154" t="s">
        <v>266</v>
      </c>
      <c r="C154" t="str">
        <f>IFERROR(INDEX(body!$B$2:$B$34,MATCH(INDEX(souhrn!$C$2:$C$1899,MATCH(CONCATENATE("1#",$B154),souhrn!$E$2:$E$1899,0),1),body!$A$2:$A$34,0),1),"")</f>
        <v/>
      </c>
      <c r="D154" t="str">
        <f>IFERROR(INDEX(body!$B$2:$B$34,MATCH(INDEX(souhrn!$C$2:$C$1899,MATCH(CONCATENATE("2#",$B154),souhrn!$E$2:$E$1899,0),1),body!$A$2:$A$34,0),1),"")</f>
        <v/>
      </c>
      <c r="E154" t="str">
        <f>IFERROR(INDEX(body!$B$2:$B$34,MATCH(INDEX(souhrn!$C$2:$C$1899,MATCH(CONCATENATE("3#",$B154),souhrn!$E$2:$E$1899,0),1),body!$A$2:$A$34,0),1),"")</f>
        <v/>
      </c>
      <c r="F154" t="str">
        <f>IFERROR(INDEX(body!$B$2:$B$34,MATCH(INDEX(souhrn!$C$2:$C$1899,MATCH(CONCATENATE("4#",$B154),souhrn!$E$2:$E$1899,0),1),body!$A$2:$A$34,0),1),"")</f>
        <v/>
      </c>
      <c r="G154" t="str">
        <f>IFERROR(INDEX(body!$B$2:$B$34,MATCH(INDEX(souhrn!$C$2:$C$1899,MATCH(CONCATENATE("5#",$B154),souhrn!$E$2:$E$1899,0),1),body!$A$2:$A$34,0),1),"")</f>
        <v/>
      </c>
      <c r="H154" t="str">
        <f>IFERROR(INDEX(body!$B$2:$B$34,MATCH(INDEX(souhrn!$C$2:$C$1899,MATCH(CONCATENATE("6#",$B154),souhrn!$E$2:$E$1899,0),1),body!$A$2:$A$34,0),1),"")</f>
        <v/>
      </c>
      <c r="I154" t="str">
        <f>IFERROR(INDEX(body!$B$2:$B$34,MATCH(INDEX(souhrn!$C$2:$C$1899,MATCH(CONCATENATE("7#",$B154),souhrn!$E$2:$E$1899,0),1),body!$A$2:$A$34,0),1),"")</f>
        <v/>
      </c>
      <c r="J154" t="str">
        <f>IFERROR(INDEX(body!$B$2:$B$34,MATCH(INDEX(souhrn!$C$2:$C$1899,MATCH(CONCATENATE("8#",$B154),souhrn!$E$2:$E$1899,0),1),body!$A$2:$A$34,0),1),"")</f>
        <v/>
      </c>
      <c r="K154" t="str">
        <f>IFERROR(INDEX(body!$F$2:$F$34,MATCH(INDEX(souhrn!$C$2:$C$1899,MATCH(CONCATENATE("19#",$B154),souhrn!$E$2:$E$1899,0),1),body!$A$2:$A$34,0),1),"")</f>
        <v/>
      </c>
      <c r="L154" t="str">
        <f>IFERROR(INDEX(body!$F$2:$F$34,MATCH(INDEX(souhrn!$C$2:$C$1899,MATCH(CONCATENATE("20#",$B154),souhrn!$E$2:$E$1899,0),1),body!$A$2:$A$34,0),1),"")</f>
        <v/>
      </c>
      <c r="M154" t="str">
        <f>IFERROR(INDEX(body!$F$2:$F$34,MATCH(INDEX(souhrn!$C$2:$C$1899,MATCH(CONCATENATE("21#",$B154),souhrn!$E$2:$E$1899,0),1),body!$A$2:$A$34,0),1),"")</f>
        <v/>
      </c>
      <c r="N154" t="str">
        <f>IFERROR(INDEX(body!$F$2:$F$34,MATCH(INDEX(souhrn!$C$2:$C$1899,MATCH(CONCATENATE("22#",$B154),souhrn!$E$2:$E$1899,0),1),body!$A$2:$A$34,0),1),"")</f>
        <v/>
      </c>
      <c r="O154" t="str">
        <f>IFERROR(INDEX(body!$F$2:$F$34,MATCH(INDEX(souhrn!$C$2:$C$1899,MATCH(CONCATENATE("23#",$B154),souhrn!$E$2:$E$1899,0),1),body!$A$2:$A$34,0),1),"")</f>
        <v/>
      </c>
      <c r="P154" t="str">
        <f>IFERROR(INDEX(body!$F$2:$F$34,MATCH(INDEX(souhrn!$C$2:$C$1899,MATCH(CONCATENATE("24#",$B154),souhrn!$E$2:$E$1899,0),1),body!$A$2:$A$34,0),1),"")</f>
        <v/>
      </c>
      <c r="Q154">
        <f>IFERROR(INDEX(body!$D$2:$D$34,MATCH(INDEX(souhrn!$C$2:$C$1899,MATCH(CONCATENATE("9#",$B154),souhrn!$E$2:$E$1899,0),1),body!$A$2:$A$34,0),1),"")</f>
        <v>10</v>
      </c>
      <c r="R154">
        <f>IFERROR(INDEX(body!$D$2:$D$34,MATCH(INDEX(souhrn!$C$2:$C$1899,MATCH(CONCATENATE("10#",$B154),souhrn!$E$2:$E$1899,0),1),body!$A$2:$A$34,0),1),"")</f>
        <v>10</v>
      </c>
      <c r="S154">
        <f>IFERROR(INDEX(body!$C$2:$C$34,MATCH(INDEX(souhrn!$C$2:$C$1899,MATCH(CONCATENATE("11#",$B154),souhrn!$E$2:$E$1899,0),1),body!$A$2:$A$34,0),1),"")</f>
        <v>10</v>
      </c>
      <c r="T154">
        <f>IFERROR(INDEX(body!$C$2:$C$34,MATCH(INDEX(souhrn!$C$2:$C$1899,MATCH(CONCATENATE("12#",$B154),souhrn!$E$2:$E$1899,0),1),body!$A$2:$A$34,0),1),"")</f>
        <v>10</v>
      </c>
      <c r="U154" t="str">
        <f>IFERROR(INDEX(body!$C$2:$C$34,MATCH(INDEX(souhrn!$C$2:$C$1899,MATCH(CONCATENATE("13#",$B154),souhrn!$E$2:$E$1899,0),1),body!$A$2:$A$34,0),1),"")</f>
        <v/>
      </c>
      <c r="V154" t="str">
        <f>IFERROR(INDEX(body!$C$2:$C$34,MATCH(INDEX(souhrn!$C$2:$C$1899,MATCH(CONCATENATE("14#",$B154),souhrn!$E$2:$E$1899,0),1),body!$A$2:$A$34,0),1),"")</f>
        <v/>
      </c>
      <c r="W154">
        <f>IFERROR(INDEX(body!$E$2:$E$34,MATCH(INDEX(souhrn!$C$2:$C$1899,MATCH(CONCATENATE("15#",$B154),souhrn!$E$2:$E$1899,0),1),body!$A$2:$A$34,0),1),"")</f>
        <v>20</v>
      </c>
      <c r="X154">
        <f>IFERROR(INDEX(body!$E$2:$E$34,MATCH(INDEX(souhrn!$C$2:$C$1899,MATCH(CONCATENATE("16#",$B154),souhrn!$E$2:$E$1899,0),1),body!$A$2:$A$34,0),1),"")</f>
        <v>20</v>
      </c>
      <c r="Y154">
        <f>IFERROR(INDEX(body!$E$2:$E$34,MATCH(INDEX(souhrn!$C$2:$C$1899,MATCH(CONCATENATE("17#",$B154),souhrn!$E$2:$E$1899,0),1),body!$A$2:$A$34,0),1),"")</f>
        <v>20</v>
      </c>
      <c r="Z154">
        <f>IFERROR(INDEX(body!$E$2:$E$34,MATCH(INDEX(souhrn!$C$2:$C$1899,MATCH(CONCATENATE("18#",$B154),souhrn!$E$2:$E$1899,0),1),body!$A$2:$A$34,0),1),"")</f>
        <v>20</v>
      </c>
      <c r="AA154">
        <f>INDEX(zavody!B:B,MATCH(B154,zavody!A:A,0))</f>
        <v>8</v>
      </c>
      <c r="AB154">
        <f t="shared" si="13"/>
        <v>120</v>
      </c>
      <c r="AC154">
        <f t="shared" si="14"/>
        <v>120</v>
      </c>
      <c r="AD154">
        <v>150</v>
      </c>
    </row>
    <row r="155" spans="1:32" x14ac:dyDescent="0.45">
      <c r="A155">
        <v>3429</v>
      </c>
      <c r="B155" t="s">
        <v>226</v>
      </c>
      <c r="C155" t="str">
        <f>IFERROR(INDEX(body!$B$2:$B$34,MATCH(INDEX(souhrn!$C$2:$C$1899,MATCH(CONCATENATE("1#",$B155),souhrn!$E$2:$E$1899,0),1),body!$A$2:$A$34,0),1),"")</f>
        <v/>
      </c>
      <c r="D155" t="str">
        <f>IFERROR(INDEX(body!$B$2:$B$34,MATCH(INDEX(souhrn!$C$2:$C$1899,MATCH(CONCATENATE("2#",$B155),souhrn!$E$2:$E$1899,0),1),body!$A$2:$A$34,0),1),"")</f>
        <v/>
      </c>
      <c r="E155" t="str">
        <f>IFERROR(INDEX(body!$B$2:$B$34,MATCH(INDEX(souhrn!$C$2:$C$1899,MATCH(CONCATENATE("3#",$B155),souhrn!$E$2:$E$1899,0),1),body!$A$2:$A$34,0),1),"")</f>
        <v/>
      </c>
      <c r="F155" t="str">
        <f>IFERROR(INDEX(body!$B$2:$B$34,MATCH(INDEX(souhrn!$C$2:$C$1899,MATCH(CONCATENATE("4#",$B155),souhrn!$E$2:$E$1899,0),1),body!$A$2:$A$34,0),1),"")</f>
        <v/>
      </c>
      <c r="G155" t="str">
        <f>IFERROR(INDEX(body!$B$2:$B$34,MATCH(INDEX(souhrn!$C$2:$C$1899,MATCH(CONCATENATE("5#",$B155),souhrn!$E$2:$E$1899,0),1),body!$A$2:$A$34,0),1),"")</f>
        <v/>
      </c>
      <c r="H155" t="str">
        <f>IFERROR(INDEX(body!$B$2:$B$34,MATCH(INDEX(souhrn!$C$2:$C$1899,MATCH(CONCATENATE("6#",$B155),souhrn!$E$2:$E$1899,0),1),body!$A$2:$A$34,0),1),"")</f>
        <v/>
      </c>
      <c r="I155" t="str">
        <f>IFERROR(INDEX(body!$B$2:$B$34,MATCH(INDEX(souhrn!$C$2:$C$1899,MATCH(CONCATENATE("7#",$B155),souhrn!$E$2:$E$1899,0),1),body!$A$2:$A$34,0),1),"")</f>
        <v/>
      </c>
      <c r="J155" t="str">
        <f>IFERROR(INDEX(body!$B$2:$B$34,MATCH(INDEX(souhrn!$C$2:$C$1899,MATCH(CONCATENATE("8#",$B155),souhrn!$E$2:$E$1899,0),1),body!$A$2:$A$34,0),1),"")</f>
        <v/>
      </c>
      <c r="K155">
        <f>IFERROR(INDEX(body!$F$2:$F$34,MATCH(INDEX(souhrn!$C$2:$C$1899,MATCH(CONCATENATE("19#",$B155),souhrn!$E$2:$E$1899,0),1),body!$A$2:$A$34,0),1),"")</f>
        <v>26</v>
      </c>
      <c r="L155">
        <f>IFERROR(INDEX(body!$F$2:$F$34,MATCH(INDEX(souhrn!$C$2:$C$1899,MATCH(CONCATENATE("20#",$B155),souhrn!$E$2:$E$1899,0),1),body!$A$2:$A$34,0),1),"")</f>
        <v>10</v>
      </c>
      <c r="M155">
        <f>IFERROR(INDEX(body!$F$2:$F$34,MATCH(INDEX(souhrn!$C$2:$C$1899,MATCH(CONCATENATE("21#",$B155),souhrn!$E$2:$E$1899,0),1),body!$A$2:$A$34,0),1),"")</f>
        <v>16</v>
      </c>
      <c r="N155">
        <f>IFERROR(INDEX(body!$F$2:$F$34,MATCH(INDEX(souhrn!$C$2:$C$1899,MATCH(CONCATENATE("22#",$B155),souhrn!$E$2:$E$1899,0),1),body!$A$2:$A$34,0),1),"")</f>
        <v>22</v>
      </c>
      <c r="O155">
        <f>IFERROR(INDEX(body!$F$2:$F$34,MATCH(INDEX(souhrn!$C$2:$C$1899,MATCH(CONCATENATE("23#",$B155),souhrn!$E$2:$E$1899,0),1),body!$A$2:$A$34,0),1),"")</f>
        <v>24</v>
      </c>
      <c r="P155">
        <f>IFERROR(INDEX(body!$F$2:$F$34,MATCH(INDEX(souhrn!$C$2:$C$1899,MATCH(CONCATENATE("24#",$B155),souhrn!$E$2:$E$1899,0),1),body!$A$2:$A$34,0),1),"")</f>
        <v>20</v>
      </c>
      <c r="Q155" t="str">
        <f>IFERROR(INDEX(body!$D$2:$D$34,MATCH(INDEX(souhrn!$C$2:$C$1899,MATCH(CONCATENATE("9#",$B155),souhrn!$E$2:$E$1899,0),1),body!$A$2:$A$34,0),1),"")</f>
        <v/>
      </c>
      <c r="R155" t="str">
        <f>IFERROR(INDEX(body!$D$2:$D$34,MATCH(INDEX(souhrn!$C$2:$C$1899,MATCH(CONCATENATE("10#",$B155),souhrn!$E$2:$E$1899,0),1),body!$A$2:$A$34,0),1),"")</f>
        <v/>
      </c>
      <c r="S155" t="str">
        <f>IFERROR(INDEX(body!$C$2:$C$34,MATCH(INDEX(souhrn!$C$2:$C$1899,MATCH(CONCATENATE("11#",$B155),souhrn!$E$2:$E$1899,0),1),body!$A$2:$A$34,0),1),"")</f>
        <v/>
      </c>
      <c r="T155" t="str">
        <f>IFERROR(INDEX(body!$C$2:$C$34,MATCH(INDEX(souhrn!$C$2:$C$1899,MATCH(CONCATENATE("12#",$B155),souhrn!$E$2:$E$1899,0),1),body!$A$2:$A$34,0),1),"")</f>
        <v/>
      </c>
      <c r="U155" t="str">
        <f>IFERROR(INDEX(body!$C$2:$C$34,MATCH(INDEX(souhrn!$C$2:$C$1899,MATCH(CONCATENATE("13#",$B155),souhrn!$E$2:$E$1899,0),1),body!$A$2:$A$34,0),1),"")</f>
        <v/>
      </c>
      <c r="V155" t="str">
        <f>IFERROR(INDEX(body!$C$2:$C$34,MATCH(INDEX(souhrn!$C$2:$C$1899,MATCH(CONCATENATE("14#",$B155),souhrn!$E$2:$E$1899,0),1),body!$A$2:$A$34,0),1),"")</f>
        <v/>
      </c>
      <c r="W155" t="str">
        <f>IFERROR(INDEX(body!$E$2:$E$34,MATCH(INDEX(souhrn!$C$2:$C$1899,MATCH(CONCATENATE("15#",$B155),souhrn!$E$2:$E$1899,0),1),body!$A$2:$A$34,0),1),"")</f>
        <v/>
      </c>
      <c r="X155" t="str">
        <f>IFERROR(INDEX(body!$E$2:$E$34,MATCH(INDEX(souhrn!$C$2:$C$1899,MATCH(CONCATENATE("16#",$B155),souhrn!$E$2:$E$1899,0),1),body!$A$2:$A$34,0),1),"")</f>
        <v/>
      </c>
      <c r="Y155" t="str">
        <f>IFERROR(INDEX(body!$E$2:$E$34,MATCH(INDEX(souhrn!$C$2:$C$1899,MATCH(CONCATENATE("17#",$B155),souhrn!$E$2:$E$1899,0),1),body!$A$2:$A$34,0),1),"")</f>
        <v/>
      </c>
      <c r="Z155" t="str">
        <f>IFERROR(INDEX(body!$E$2:$E$34,MATCH(INDEX(souhrn!$C$2:$C$1899,MATCH(CONCATENATE("18#",$B155),souhrn!$E$2:$E$1899,0),1),body!$A$2:$A$34,0),1),"")</f>
        <v/>
      </c>
      <c r="AA155">
        <f>INDEX(zavody!B:B,MATCH(B155,zavody!A:A,0))</f>
        <v>6</v>
      </c>
      <c r="AB155">
        <f t="shared" si="13"/>
        <v>118</v>
      </c>
      <c r="AC155">
        <f t="shared" si="14"/>
        <v>118</v>
      </c>
      <c r="AD155">
        <v>151</v>
      </c>
      <c r="AE155">
        <f>SUM(IFERROR(LARGE(C155:V155,1),0),IFERROR(LARGE(C155:V155,2),0),IFERROR(LARGE(C155:V155,3),0),IFERROR(LARGE(C155:V155,4),0),IFERROR(LARGE(C155:V155,5),0),IFERROR(LARGE(C155:V155,6),0),IFERROR(LARGE(C155:V155,7),0),IFERROR(LARGE(C155:V155,8),0),IFERROR(LARGE(C155:V155,9),0),IFERROR(LARGE(C155:V155,10),0),IFERROR(LARGE(C155:V155,11),0),IFERROR(LARGE(C155:V155,12),0),)</f>
        <v>118</v>
      </c>
      <c r="AF155">
        <v>83</v>
      </c>
    </row>
    <row r="156" spans="1:32" x14ac:dyDescent="0.45">
      <c r="A156">
        <v>6387</v>
      </c>
      <c r="B156" t="s">
        <v>264</v>
      </c>
      <c r="C156" t="str">
        <f>IFERROR(INDEX(body!$B$2:$B$34,MATCH(INDEX(souhrn!$C$2:$C$1899,MATCH(CONCATENATE("1#",$B156),souhrn!$E$2:$E$1899,0),1),body!$A$2:$A$34,0),1),"")</f>
        <v/>
      </c>
      <c r="D156" t="str">
        <f>IFERROR(INDEX(body!$B$2:$B$34,MATCH(INDEX(souhrn!$C$2:$C$1899,MATCH(CONCATENATE("2#",$B156),souhrn!$E$2:$E$1899,0),1),body!$A$2:$A$34,0),1),"")</f>
        <v/>
      </c>
      <c r="E156" t="str">
        <f>IFERROR(INDEX(body!$B$2:$B$34,MATCH(INDEX(souhrn!$C$2:$C$1899,MATCH(CONCATENATE("3#",$B156),souhrn!$E$2:$E$1899,0),1),body!$A$2:$A$34,0),1),"")</f>
        <v/>
      </c>
      <c r="F156" t="str">
        <f>IFERROR(INDEX(body!$B$2:$B$34,MATCH(INDEX(souhrn!$C$2:$C$1899,MATCH(CONCATENATE("4#",$B156),souhrn!$E$2:$E$1899,0),1),body!$A$2:$A$34,0),1),"")</f>
        <v/>
      </c>
      <c r="G156" t="str">
        <f>IFERROR(INDEX(body!$B$2:$B$34,MATCH(INDEX(souhrn!$C$2:$C$1899,MATCH(CONCATENATE("5#",$B156),souhrn!$E$2:$E$1899,0),1),body!$A$2:$A$34,0),1),"")</f>
        <v/>
      </c>
      <c r="H156" t="str">
        <f>IFERROR(INDEX(body!$B$2:$B$34,MATCH(INDEX(souhrn!$C$2:$C$1899,MATCH(CONCATENATE("6#",$B156),souhrn!$E$2:$E$1899,0),1),body!$A$2:$A$34,0),1),"")</f>
        <v/>
      </c>
      <c r="I156" t="str">
        <f>IFERROR(INDEX(body!$B$2:$B$34,MATCH(INDEX(souhrn!$C$2:$C$1899,MATCH(CONCATENATE("7#",$B156),souhrn!$E$2:$E$1899,0),1),body!$A$2:$A$34,0),1),"")</f>
        <v/>
      </c>
      <c r="J156" t="str">
        <f>IFERROR(INDEX(body!$B$2:$B$34,MATCH(INDEX(souhrn!$C$2:$C$1899,MATCH(CONCATENATE("8#",$B156),souhrn!$E$2:$E$1899,0),1),body!$A$2:$A$34,0),1),"")</f>
        <v/>
      </c>
      <c r="K156" t="str">
        <f>IFERROR(INDEX(body!$F$2:$F$34,MATCH(INDEX(souhrn!$C$2:$C$1899,MATCH(CONCATENATE("19#",$B156),souhrn!$E$2:$E$1899,0),1),body!$A$2:$A$34,0),1),"")</f>
        <v/>
      </c>
      <c r="L156" t="str">
        <f>IFERROR(INDEX(body!$F$2:$F$34,MATCH(INDEX(souhrn!$C$2:$C$1899,MATCH(CONCATENATE("20#",$B156),souhrn!$E$2:$E$1899,0),1),body!$A$2:$A$34,0),1),"")</f>
        <v/>
      </c>
      <c r="M156" t="str">
        <f>IFERROR(INDEX(body!$F$2:$F$34,MATCH(INDEX(souhrn!$C$2:$C$1899,MATCH(CONCATENATE("21#",$B156),souhrn!$E$2:$E$1899,0),1),body!$A$2:$A$34,0),1),"")</f>
        <v/>
      </c>
      <c r="N156" t="str">
        <f>IFERROR(INDEX(body!$F$2:$F$34,MATCH(INDEX(souhrn!$C$2:$C$1899,MATCH(CONCATENATE("22#",$B156),souhrn!$E$2:$E$1899,0),1),body!$A$2:$A$34,0),1),"")</f>
        <v/>
      </c>
      <c r="O156" t="str">
        <f>IFERROR(INDEX(body!$F$2:$F$34,MATCH(INDEX(souhrn!$C$2:$C$1899,MATCH(CONCATENATE("23#",$B156),souhrn!$E$2:$E$1899,0),1),body!$A$2:$A$34,0),1),"")</f>
        <v/>
      </c>
      <c r="P156" t="str">
        <f>IFERROR(INDEX(body!$F$2:$F$34,MATCH(INDEX(souhrn!$C$2:$C$1899,MATCH(CONCATENATE("24#",$B156),souhrn!$E$2:$E$1899,0),1),body!$A$2:$A$34,0),1),"")</f>
        <v/>
      </c>
      <c r="Q156">
        <f>IFERROR(INDEX(body!$D$2:$D$34,MATCH(INDEX(souhrn!$C$2:$C$1899,MATCH(CONCATENATE("9#",$B156),souhrn!$E$2:$E$1899,0),1),body!$A$2:$A$34,0),1),"")</f>
        <v>12</v>
      </c>
      <c r="R156">
        <f>IFERROR(INDEX(body!$D$2:$D$34,MATCH(INDEX(souhrn!$C$2:$C$1899,MATCH(CONCATENATE("10#",$B156),souhrn!$E$2:$E$1899,0),1),body!$A$2:$A$34,0),1),"")</f>
        <v>16</v>
      </c>
      <c r="S156">
        <f>IFERROR(INDEX(body!$C$2:$C$34,MATCH(INDEX(souhrn!$C$2:$C$1899,MATCH(CONCATENATE("11#",$B156),souhrn!$E$2:$E$1899,0),1),body!$A$2:$A$34,0),1),"")</f>
        <v>14</v>
      </c>
      <c r="T156">
        <f>IFERROR(INDEX(body!$C$2:$C$34,MATCH(INDEX(souhrn!$C$2:$C$1899,MATCH(CONCATENATE("12#",$B156),souhrn!$E$2:$E$1899,0),1),body!$A$2:$A$34,0),1),"")</f>
        <v>10</v>
      </c>
      <c r="U156">
        <f>IFERROR(INDEX(body!$C$2:$C$34,MATCH(INDEX(souhrn!$C$2:$C$1899,MATCH(CONCATENATE("13#",$B156),souhrn!$E$2:$E$1899,0),1),body!$A$2:$A$34,0),1),"")</f>
        <v>12</v>
      </c>
      <c r="V156">
        <f>IFERROR(INDEX(body!$C$2:$C$34,MATCH(INDEX(souhrn!$C$2:$C$1899,MATCH(CONCATENATE("14#",$B156),souhrn!$E$2:$E$1899,0),1),body!$A$2:$A$34,0),1),"")</f>
        <v>14</v>
      </c>
      <c r="W156">
        <f>IFERROR(INDEX(body!$E$2:$E$34,MATCH(INDEX(souhrn!$C$2:$C$1899,MATCH(CONCATENATE("15#",$B156),souhrn!$E$2:$E$1899,0),1),body!$A$2:$A$34,0),1),"")</f>
        <v>10</v>
      </c>
      <c r="X156">
        <f>IFERROR(INDEX(body!$E$2:$E$34,MATCH(INDEX(souhrn!$C$2:$C$1899,MATCH(CONCATENATE("16#",$B156),souhrn!$E$2:$E$1899,0),1),body!$A$2:$A$34,0),1),"")</f>
        <v>8</v>
      </c>
      <c r="Y156">
        <f>IFERROR(INDEX(body!$E$2:$E$34,MATCH(INDEX(souhrn!$C$2:$C$1899,MATCH(CONCATENATE("17#",$B156),souhrn!$E$2:$E$1899,0),1),body!$A$2:$A$34,0),1),"")</f>
        <v>14</v>
      </c>
      <c r="Z156">
        <f>IFERROR(INDEX(body!$E$2:$E$34,MATCH(INDEX(souhrn!$C$2:$C$1899,MATCH(CONCATENATE("18#",$B156),souhrn!$E$2:$E$1899,0),1),body!$A$2:$A$34,0),1),"")</f>
        <v>8</v>
      </c>
      <c r="AA156">
        <f>INDEX(zavody!B:B,MATCH(B156,zavody!A:A,0))</f>
        <v>10</v>
      </c>
      <c r="AB156">
        <f t="shared" si="13"/>
        <v>118</v>
      </c>
      <c r="AC156">
        <f t="shared" si="14"/>
        <v>118</v>
      </c>
      <c r="AD156">
        <v>152</v>
      </c>
      <c r="AE156">
        <f>SUM(IFERROR(LARGE(C156:V156,1),0),IFERROR(LARGE(C156:V156,2),0),IFERROR(LARGE(C156:V156,3),0),IFERROR(LARGE(C156:V156,4),0),IFERROR(LARGE(C156:V156,5),0),IFERROR(LARGE(C156:V156,6),0),IFERROR(LARGE(C156:V156,7),0),IFERROR(LARGE(C156:V156,8),0),IFERROR(LARGE(C156:V156,9),0),IFERROR(LARGE(C156:V156,10),0),IFERROR(LARGE(C156:V156,11),0),IFERROR(LARGE(C156:V156,12),0),)</f>
        <v>78</v>
      </c>
      <c r="AF156">
        <v>248</v>
      </c>
    </row>
    <row r="157" spans="1:32" x14ac:dyDescent="0.45">
      <c r="A157">
        <v>3980</v>
      </c>
      <c r="B157" t="s">
        <v>141</v>
      </c>
      <c r="C157" t="str">
        <f>IFERROR(INDEX(body!$B$2:$B$34,MATCH(INDEX(souhrn!$C$2:$C$1899,MATCH(CONCATENATE("1#",$B157),souhrn!$E$2:$E$1899,0),1),body!$A$2:$A$34,0),1),"")</f>
        <v/>
      </c>
      <c r="D157" t="str">
        <f>IFERROR(INDEX(body!$B$2:$B$34,MATCH(INDEX(souhrn!$C$2:$C$1899,MATCH(CONCATENATE("2#",$B157),souhrn!$E$2:$E$1899,0),1),body!$A$2:$A$34,0),1),"")</f>
        <v/>
      </c>
      <c r="E157" t="str">
        <f>IFERROR(INDEX(body!$B$2:$B$34,MATCH(INDEX(souhrn!$C$2:$C$1899,MATCH(CONCATENATE("3#",$B157),souhrn!$E$2:$E$1899,0),1),body!$A$2:$A$34,0),1),"")</f>
        <v/>
      </c>
      <c r="F157" t="str">
        <f>IFERROR(INDEX(body!$B$2:$B$34,MATCH(INDEX(souhrn!$C$2:$C$1899,MATCH(CONCATENATE("4#",$B157),souhrn!$E$2:$E$1899,0),1),body!$A$2:$A$34,0),1),"")</f>
        <v/>
      </c>
      <c r="G157" t="str">
        <f>IFERROR(INDEX(body!$B$2:$B$34,MATCH(INDEX(souhrn!$C$2:$C$1899,MATCH(CONCATENATE("5#",$B157),souhrn!$E$2:$E$1899,0),1),body!$A$2:$A$34,0),1),"")</f>
        <v/>
      </c>
      <c r="H157" t="str">
        <f>IFERROR(INDEX(body!$B$2:$B$34,MATCH(INDEX(souhrn!$C$2:$C$1899,MATCH(CONCATENATE("6#",$B157),souhrn!$E$2:$E$1899,0),1),body!$A$2:$A$34,0),1),"")</f>
        <v/>
      </c>
      <c r="I157" t="str">
        <f>IFERROR(INDEX(body!$B$2:$B$34,MATCH(INDEX(souhrn!$C$2:$C$1899,MATCH(CONCATENATE("7#",$B157),souhrn!$E$2:$E$1899,0),1),body!$A$2:$A$34,0),1),"")</f>
        <v/>
      </c>
      <c r="J157" t="str">
        <f>IFERROR(INDEX(body!$B$2:$B$34,MATCH(INDEX(souhrn!$C$2:$C$1899,MATCH(CONCATENATE("8#",$B157),souhrn!$E$2:$E$1899,0),1),body!$A$2:$A$34,0),1),"")</f>
        <v/>
      </c>
      <c r="K157" t="str">
        <f>IFERROR(INDEX(body!$F$2:$F$34,MATCH(INDEX(souhrn!$C$2:$C$1899,MATCH(CONCATENATE("19#",$B157),souhrn!$E$2:$E$1899,0),1),body!$A$2:$A$34,0),1),"")</f>
        <v/>
      </c>
      <c r="L157" t="str">
        <f>IFERROR(INDEX(body!$F$2:$F$34,MATCH(INDEX(souhrn!$C$2:$C$1899,MATCH(CONCATENATE("20#",$B157),souhrn!$E$2:$E$1899,0),1),body!$A$2:$A$34,0),1),"")</f>
        <v/>
      </c>
      <c r="M157" t="str">
        <f>IFERROR(INDEX(body!$F$2:$F$34,MATCH(INDEX(souhrn!$C$2:$C$1899,MATCH(CONCATENATE("21#",$B157),souhrn!$E$2:$E$1899,0),1),body!$A$2:$A$34,0),1),"")</f>
        <v/>
      </c>
      <c r="N157" t="str">
        <f>IFERROR(INDEX(body!$F$2:$F$34,MATCH(INDEX(souhrn!$C$2:$C$1899,MATCH(CONCATENATE("22#",$B157),souhrn!$E$2:$E$1899,0),1),body!$A$2:$A$34,0),1),"")</f>
        <v/>
      </c>
      <c r="O157" t="str">
        <f>IFERROR(INDEX(body!$F$2:$F$34,MATCH(INDEX(souhrn!$C$2:$C$1899,MATCH(CONCATENATE("23#",$B157),souhrn!$E$2:$E$1899,0),1),body!$A$2:$A$34,0),1),"")</f>
        <v/>
      </c>
      <c r="P157" t="str">
        <f>IFERROR(INDEX(body!$F$2:$F$34,MATCH(INDEX(souhrn!$C$2:$C$1899,MATCH(CONCATENATE("24#",$B157),souhrn!$E$2:$E$1899,0),1),body!$A$2:$A$34,0),1),"")</f>
        <v/>
      </c>
      <c r="Q157" t="str">
        <f>IFERROR(INDEX(body!$D$2:$D$34,MATCH(INDEX(souhrn!$C$2:$C$1899,MATCH(CONCATENATE("9#",$B157),souhrn!$E$2:$E$1899,0),1),body!$A$2:$A$34,0),1),"")</f>
        <v/>
      </c>
      <c r="R157" t="str">
        <f>IFERROR(INDEX(body!$D$2:$D$34,MATCH(INDEX(souhrn!$C$2:$C$1899,MATCH(CONCATENATE("10#",$B157),souhrn!$E$2:$E$1899,0),1),body!$A$2:$A$34,0),1),"")</f>
        <v/>
      </c>
      <c r="S157">
        <f>IFERROR(INDEX(body!$C$2:$C$34,MATCH(INDEX(souhrn!$C$2:$C$1899,MATCH(CONCATENATE("11#",$B157),souhrn!$E$2:$E$1899,0),1),body!$A$2:$A$34,0),1),"")</f>
        <v>22</v>
      </c>
      <c r="T157">
        <f>IFERROR(INDEX(body!$C$2:$C$34,MATCH(INDEX(souhrn!$C$2:$C$1899,MATCH(CONCATENATE("12#",$B157),souhrn!$E$2:$E$1899,0),1),body!$A$2:$A$34,0),1),"")</f>
        <v>18</v>
      </c>
      <c r="U157" t="str">
        <f>IFERROR(INDEX(body!$C$2:$C$34,MATCH(INDEX(souhrn!$C$2:$C$1899,MATCH(CONCATENATE("13#",$B157),souhrn!$E$2:$E$1899,0),1),body!$A$2:$A$34,0),1),"")</f>
        <v/>
      </c>
      <c r="V157" t="str">
        <f>IFERROR(INDEX(body!$C$2:$C$34,MATCH(INDEX(souhrn!$C$2:$C$1899,MATCH(CONCATENATE("14#",$B157),souhrn!$E$2:$E$1899,0),1),body!$A$2:$A$34,0),1),"")</f>
        <v/>
      </c>
      <c r="W157">
        <f>IFERROR(INDEX(body!$E$2:$E$34,MATCH(INDEX(souhrn!$C$2:$C$1899,MATCH(CONCATENATE("15#",$B157),souhrn!$E$2:$E$1899,0),1),body!$A$2:$A$34,0),1),"")</f>
        <v>16</v>
      </c>
      <c r="X157">
        <f>IFERROR(INDEX(body!$E$2:$E$34,MATCH(INDEX(souhrn!$C$2:$C$1899,MATCH(CONCATENATE("16#",$B157),souhrn!$E$2:$E$1899,0),1),body!$A$2:$A$34,0),1),"")</f>
        <v>19</v>
      </c>
      <c r="Y157">
        <f>IFERROR(INDEX(body!$E$2:$E$34,MATCH(INDEX(souhrn!$C$2:$C$1899,MATCH(CONCATENATE("17#",$B157),souhrn!$E$2:$E$1899,0),1),body!$A$2:$A$34,0),1),"")</f>
        <v>20</v>
      </c>
      <c r="Z157">
        <f>IFERROR(INDEX(body!$E$2:$E$34,MATCH(INDEX(souhrn!$C$2:$C$1899,MATCH(CONCATENATE("18#",$B157),souhrn!$E$2:$E$1899,0),1),body!$A$2:$A$34,0),1),"")</f>
        <v>18</v>
      </c>
      <c r="AA157">
        <f>INDEX(zavody!B:B,MATCH(B157,zavody!A:A,0))</f>
        <v>6</v>
      </c>
      <c r="AB157">
        <f t="shared" si="13"/>
        <v>113</v>
      </c>
      <c r="AC157">
        <f t="shared" si="14"/>
        <v>113</v>
      </c>
      <c r="AD157">
        <v>153</v>
      </c>
      <c r="AE157">
        <f>SUM(IFERROR(LARGE(C157:V157,1),0),IFERROR(LARGE(C157:V157,2),0),IFERROR(LARGE(C157:V157,3),0),IFERROR(LARGE(C157:V157,4),0),IFERROR(LARGE(C157:V157,5),0),IFERROR(LARGE(C157:V157,6),0),IFERROR(LARGE(C157:V157,7),0),IFERROR(LARGE(C157:V157,8),0),IFERROR(LARGE(C157:V157,9),0),IFERROR(LARGE(C157:V157,10),0),IFERROR(LARGE(C157:V157,11),0),IFERROR(LARGE(C157:V157,12),0),)</f>
        <v>40</v>
      </c>
      <c r="AF157">
        <v>186</v>
      </c>
    </row>
    <row r="158" spans="1:32" x14ac:dyDescent="0.45">
      <c r="A158">
        <v>6698</v>
      </c>
      <c r="B158" t="s">
        <v>257</v>
      </c>
      <c r="C158" t="str">
        <f>IFERROR(INDEX(body!$B$2:$B$34,MATCH(INDEX(souhrn!$C$2:$C$1899,MATCH(CONCATENATE("1#",$B158),souhrn!$E$2:$E$1899,0),1),body!$A$2:$A$34,0),1),"")</f>
        <v/>
      </c>
      <c r="D158" t="str">
        <f>IFERROR(INDEX(body!$B$2:$B$34,MATCH(INDEX(souhrn!$C$2:$C$1899,MATCH(CONCATENATE("2#",$B158),souhrn!$E$2:$E$1899,0),1),body!$A$2:$A$34,0),1),"")</f>
        <v/>
      </c>
      <c r="E158" t="str">
        <f>IFERROR(INDEX(body!$B$2:$B$34,MATCH(INDEX(souhrn!$C$2:$C$1899,MATCH(CONCATENATE("3#",$B158),souhrn!$E$2:$E$1899,0),1),body!$A$2:$A$34,0),1),"")</f>
        <v/>
      </c>
      <c r="F158" t="str">
        <f>IFERROR(INDEX(body!$B$2:$B$34,MATCH(INDEX(souhrn!$C$2:$C$1899,MATCH(CONCATENATE("4#",$B158),souhrn!$E$2:$E$1899,0),1),body!$A$2:$A$34,0),1),"")</f>
        <v/>
      </c>
      <c r="G158" t="str">
        <f>IFERROR(INDEX(body!$B$2:$B$34,MATCH(INDEX(souhrn!$C$2:$C$1899,MATCH(CONCATENATE("5#",$B158),souhrn!$E$2:$E$1899,0),1),body!$A$2:$A$34,0),1),"")</f>
        <v/>
      </c>
      <c r="H158" t="str">
        <f>IFERROR(INDEX(body!$B$2:$B$34,MATCH(INDEX(souhrn!$C$2:$C$1899,MATCH(CONCATENATE("6#",$B158),souhrn!$E$2:$E$1899,0),1),body!$A$2:$A$34,0),1),"")</f>
        <v/>
      </c>
      <c r="I158" t="str">
        <f>IFERROR(INDEX(body!$B$2:$B$34,MATCH(INDEX(souhrn!$C$2:$C$1899,MATCH(CONCATENATE("7#",$B158),souhrn!$E$2:$E$1899,0),1),body!$A$2:$A$34,0),1),"")</f>
        <v/>
      </c>
      <c r="J158" t="str">
        <f>IFERROR(INDEX(body!$B$2:$B$34,MATCH(INDEX(souhrn!$C$2:$C$1899,MATCH(CONCATENATE("8#",$B158),souhrn!$E$2:$E$1899,0),1),body!$A$2:$A$34,0),1),"")</f>
        <v/>
      </c>
      <c r="K158" t="str">
        <f>IFERROR(INDEX(body!$F$2:$F$34,MATCH(INDEX(souhrn!$C$2:$C$1899,MATCH(CONCATENATE("19#",$B158),souhrn!$E$2:$E$1899,0),1),body!$A$2:$A$34,0),1),"")</f>
        <v/>
      </c>
      <c r="L158" t="str">
        <f>IFERROR(INDEX(body!$F$2:$F$34,MATCH(INDEX(souhrn!$C$2:$C$1899,MATCH(CONCATENATE("20#",$B158),souhrn!$E$2:$E$1899,0),1),body!$A$2:$A$34,0),1),"")</f>
        <v/>
      </c>
      <c r="M158" t="str">
        <f>IFERROR(INDEX(body!$F$2:$F$34,MATCH(INDEX(souhrn!$C$2:$C$1899,MATCH(CONCATENATE("21#",$B158),souhrn!$E$2:$E$1899,0),1),body!$A$2:$A$34,0),1),"")</f>
        <v/>
      </c>
      <c r="N158" t="str">
        <f>IFERROR(INDEX(body!$F$2:$F$34,MATCH(INDEX(souhrn!$C$2:$C$1899,MATCH(CONCATENATE("22#",$B158),souhrn!$E$2:$E$1899,0),1),body!$A$2:$A$34,0),1),"")</f>
        <v/>
      </c>
      <c r="O158" t="str">
        <f>IFERROR(INDEX(body!$F$2:$F$34,MATCH(INDEX(souhrn!$C$2:$C$1899,MATCH(CONCATENATE("23#",$B158),souhrn!$E$2:$E$1899,0),1),body!$A$2:$A$34,0),1),"")</f>
        <v/>
      </c>
      <c r="P158" t="str">
        <f>IFERROR(INDEX(body!$F$2:$F$34,MATCH(INDEX(souhrn!$C$2:$C$1899,MATCH(CONCATENATE("24#",$B158),souhrn!$E$2:$E$1899,0),1),body!$A$2:$A$34,0),1),"")</f>
        <v/>
      </c>
      <c r="Q158">
        <f>IFERROR(INDEX(body!$D$2:$D$34,MATCH(INDEX(souhrn!$C$2:$C$1899,MATCH(CONCATENATE("9#",$B158),souhrn!$E$2:$E$1899,0),1),body!$A$2:$A$34,0),1),"")</f>
        <v>11</v>
      </c>
      <c r="R158">
        <f>IFERROR(INDEX(body!$D$2:$D$34,MATCH(INDEX(souhrn!$C$2:$C$1899,MATCH(CONCATENATE("10#",$B158),souhrn!$E$2:$E$1899,0),1),body!$A$2:$A$34,0),1),"")</f>
        <v>12</v>
      </c>
      <c r="S158">
        <f>IFERROR(INDEX(body!$C$2:$C$34,MATCH(INDEX(souhrn!$C$2:$C$1899,MATCH(CONCATENATE("11#",$B158),souhrn!$E$2:$E$1899,0),1),body!$A$2:$A$34,0),1),"")</f>
        <v>20</v>
      </c>
      <c r="T158">
        <f>IFERROR(INDEX(body!$C$2:$C$34,MATCH(INDEX(souhrn!$C$2:$C$1899,MATCH(CONCATENATE("12#",$B158),souhrn!$E$2:$E$1899,0),1),body!$A$2:$A$34,0),1),"")</f>
        <v>12</v>
      </c>
      <c r="U158" t="str">
        <f>IFERROR(INDEX(body!$C$2:$C$34,MATCH(INDEX(souhrn!$C$2:$C$1899,MATCH(CONCATENATE("13#",$B158),souhrn!$E$2:$E$1899,0),1),body!$A$2:$A$34,0),1),"")</f>
        <v/>
      </c>
      <c r="V158" t="str">
        <f>IFERROR(INDEX(body!$C$2:$C$34,MATCH(INDEX(souhrn!$C$2:$C$1899,MATCH(CONCATENATE("14#",$B158),souhrn!$E$2:$E$1899,0),1),body!$A$2:$A$34,0),1),"")</f>
        <v/>
      </c>
      <c r="W158">
        <f>IFERROR(INDEX(body!$E$2:$E$34,MATCH(INDEX(souhrn!$C$2:$C$1899,MATCH(CONCATENATE("15#",$B158),souhrn!$E$2:$E$1899,0),1),body!$A$2:$A$34,0),1),"")</f>
        <v>18</v>
      </c>
      <c r="X158">
        <f>IFERROR(INDEX(body!$E$2:$E$34,MATCH(INDEX(souhrn!$C$2:$C$1899,MATCH(CONCATENATE("16#",$B158),souhrn!$E$2:$E$1899,0),1),body!$A$2:$A$34,0),1),"")</f>
        <v>14</v>
      </c>
      <c r="Y158">
        <f>IFERROR(INDEX(body!$E$2:$E$34,MATCH(INDEX(souhrn!$C$2:$C$1899,MATCH(CONCATENATE("17#",$B158),souhrn!$E$2:$E$1899,0),1),body!$A$2:$A$34,0),1),"")</f>
        <v>14</v>
      </c>
      <c r="Z158">
        <f>IFERROR(INDEX(body!$E$2:$E$34,MATCH(INDEX(souhrn!$C$2:$C$1899,MATCH(CONCATENATE("18#",$B158),souhrn!$E$2:$E$1899,0),1),body!$A$2:$A$34,0),1),"")</f>
        <v>12</v>
      </c>
      <c r="AA158">
        <f>INDEX(zavody!B:B,MATCH(B158,zavody!A:A,0))</f>
        <v>8</v>
      </c>
      <c r="AB158">
        <f t="shared" si="13"/>
        <v>113</v>
      </c>
      <c r="AC158">
        <f t="shared" si="14"/>
        <v>113</v>
      </c>
      <c r="AD158">
        <v>154</v>
      </c>
      <c r="AE158">
        <f>SUM(IFERROR(LARGE(C158:V158,1),0),IFERROR(LARGE(C158:V158,2),0),IFERROR(LARGE(C158:V158,3),0),IFERROR(LARGE(C158:V158,4),0),IFERROR(LARGE(C158:V158,5),0),IFERROR(LARGE(C158:V158,6),0),IFERROR(LARGE(C158:V158,7),0),IFERROR(LARGE(C158:V158,8),0),IFERROR(LARGE(C158:V158,9),0),IFERROR(LARGE(C158:V158,10),0),IFERROR(LARGE(C158:V158,11),0),IFERROR(LARGE(C158:V158,12),0),)</f>
        <v>55</v>
      </c>
      <c r="AF158">
        <v>205</v>
      </c>
    </row>
    <row r="159" spans="1:32" x14ac:dyDescent="0.45">
      <c r="A159">
        <v>6930</v>
      </c>
      <c r="B159" t="s">
        <v>222</v>
      </c>
      <c r="C159" t="str">
        <f>IFERROR(INDEX(body!$B$2:$B$34,MATCH(INDEX(souhrn!$C$2:$C$1899,MATCH(CONCATENATE("1#",$B159),souhrn!$E$2:$E$1899,0),1),body!$A$2:$A$34,0),1),"")</f>
        <v/>
      </c>
      <c r="D159" t="str">
        <f>IFERROR(INDEX(body!$B$2:$B$34,MATCH(INDEX(souhrn!$C$2:$C$1899,MATCH(CONCATENATE("2#",$B159),souhrn!$E$2:$E$1899,0),1),body!$A$2:$A$34,0),1),"")</f>
        <v/>
      </c>
      <c r="E159" t="str">
        <f>IFERROR(INDEX(body!$B$2:$B$34,MATCH(INDEX(souhrn!$C$2:$C$1899,MATCH(CONCATENATE("3#",$B159),souhrn!$E$2:$E$1899,0),1),body!$A$2:$A$34,0),1),"")</f>
        <v/>
      </c>
      <c r="F159" t="str">
        <f>IFERROR(INDEX(body!$B$2:$B$34,MATCH(INDEX(souhrn!$C$2:$C$1899,MATCH(CONCATENATE("4#",$B159),souhrn!$E$2:$E$1899,0),1),body!$A$2:$A$34,0),1),"")</f>
        <v/>
      </c>
      <c r="G159" t="str">
        <f>IFERROR(INDEX(body!$B$2:$B$34,MATCH(INDEX(souhrn!$C$2:$C$1899,MATCH(CONCATENATE("5#",$B159),souhrn!$E$2:$E$1899,0),1),body!$A$2:$A$34,0),1),"")</f>
        <v/>
      </c>
      <c r="H159" t="str">
        <f>IFERROR(INDEX(body!$B$2:$B$34,MATCH(INDEX(souhrn!$C$2:$C$1899,MATCH(CONCATENATE("6#",$B159),souhrn!$E$2:$E$1899,0),1),body!$A$2:$A$34,0),1),"")</f>
        <v/>
      </c>
      <c r="I159" t="str">
        <f>IFERROR(INDEX(body!$B$2:$B$34,MATCH(INDEX(souhrn!$C$2:$C$1899,MATCH(CONCATENATE("7#",$B159),souhrn!$E$2:$E$1899,0),1),body!$A$2:$A$34,0),1),"")</f>
        <v/>
      </c>
      <c r="J159" t="str">
        <f>IFERROR(INDEX(body!$B$2:$B$34,MATCH(INDEX(souhrn!$C$2:$C$1899,MATCH(CONCATENATE("8#",$B159),souhrn!$E$2:$E$1899,0),1),body!$A$2:$A$34,0),1),"")</f>
        <v/>
      </c>
      <c r="K159">
        <f>IFERROR(INDEX(body!$F$2:$F$34,MATCH(INDEX(souhrn!$C$2:$C$1899,MATCH(CONCATENATE("19#",$B159),souhrn!$E$2:$E$1899,0),1),body!$A$2:$A$34,0),1),"")</f>
        <v>20</v>
      </c>
      <c r="L159">
        <f>IFERROR(INDEX(body!$F$2:$F$34,MATCH(INDEX(souhrn!$C$2:$C$1899,MATCH(CONCATENATE("20#",$B159),souhrn!$E$2:$E$1899,0),1),body!$A$2:$A$34,0),1),"")</f>
        <v>18</v>
      </c>
      <c r="M159">
        <f>IFERROR(INDEX(body!$F$2:$F$34,MATCH(INDEX(souhrn!$C$2:$C$1899,MATCH(CONCATENATE("21#",$B159),souhrn!$E$2:$E$1899,0),1),body!$A$2:$A$34,0),1),"")</f>
        <v>18</v>
      </c>
      <c r="N159">
        <f>IFERROR(INDEX(body!$F$2:$F$34,MATCH(INDEX(souhrn!$C$2:$C$1899,MATCH(CONCATENATE("22#",$B159),souhrn!$E$2:$E$1899,0),1),body!$A$2:$A$34,0),1),"")</f>
        <v>32</v>
      </c>
      <c r="O159">
        <f>IFERROR(INDEX(body!$F$2:$F$34,MATCH(INDEX(souhrn!$C$2:$C$1899,MATCH(CONCATENATE("23#",$B159),souhrn!$E$2:$E$1899,0),1),body!$A$2:$A$34,0),1),"")</f>
        <v>12</v>
      </c>
      <c r="P159">
        <f>IFERROR(INDEX(body!$F$2:$F$34,MATCH(INDEX(souhrn!$C$2:$C$1899,MATCH(CONCATENATE("24#",$B159),souhrn!$E$2:$E$1899,0),1),body!$A$2:$A$34,0),1),"")</f>
        <v>12</v>
      </c>
      <c r="Q159" t="str">
        <f>IFERROR(INDEX(body!$D$2:$D$34,MATCH(INDEX(souhrn!$C$2:$C$1899,MATCH(CONCATENATE("9#",$B159),souhrn!$E$2:$E$1899,0),1),body!$A$2:$A$34,0),1),"")</f>
        <v/>
      </c>
      <c r="R159" t="str">
        <f>IFERROR(INDEX(body!$D$2:$D$34,MATCH(INDEX(souhrn!$C$2:$C$1899,MATCH(CONCATENATE("10#",$B159),souhrn!$E$2:$E$1899,0),1),body!$A$2:$A$34,0),1),"")</f>
        <v/>
      </c>
      <c r="S159" t="str">
        <f>IFERROR(INDEX(body!$C$2:$C$34,MATCH(INDEX(souhrn!$C$2:$C$1899,MATCH(CONCATENATE("11#",$B159),souhrn!$E$2:$E$1899,0),1),body!$A$2:$A$34,0),1),"")</f>
        <v/>
      </c>
      <c r="T159" t="str">
        <f>IFERROR(INDEX(body!$C$2:$C$34,MATCH(INDEX(souhrn!$C$2:$C$1899,MATCH(CONCATENATE("12#",$B159),souhrn!$E$2:$E$1899,0),1),body!$A$2:$A$34,0),1),"")</f>
        <v/>
      </c>
      <c r="U159" t="str">
        <f>IFERROR(INDEX(body!$C$2:$C$34,MATCH(INDEX(souhrn!$C$2:$C$1899,MATCH(CONCATENATE("13#",$B159),souhrn!$E$2:$E$1899,0),1),body!$A$2:$A$34,0),1),"")</f>
        <v/>
      </c>
      <c r="V159" t="str">
        <f>IFERROR(INDEX(body!$C$2:$C$34,MATCH(INDEX(souhrn!$C$2:$C$1899,MATCH(CONCATENATE("14#",$B159),souhrn!$E$2:$E$1899,0),1),body!$A$2:$A$34,0),1),"")</f>
        <v/>
      </c>
      <c r="W159" t="str">
        <f>IFERROR(INDEX(body!$E$2:$E$34,MATCH(INDEX(souhrn!$C$2:$C$1899,MATCH(CONCATENATE("15#",$B159),souhrn!$E$2:$E$1899,0),1),body!$A$2:$A$34,0),1),"")</f>
        <v/>
      </c>
      <c r="X159" t="str">
        <f>IFERROR(INDEX(body!$E$2:$E$34,MATCH(INDEX(souhrn!$C$2:$C$1899,MATCH(CONCATENATE("16#",$B159),souhrn!$E$2:$E$1899,0),1),body!$A$2:$A$34,0),1),"")</f>
        <v/>
      </c>
      <c r="Y159" t="str">
        <f>IFERROR(INDEX(body!$E$2:$E$34,MATCH(INDEX(souhrn!$C$2:$C$1899,MATCH(CONCATENATE("17#",$B159),souhrn!$E$2:$E$1899,0),1),body!$A$2:$A$34,0),1),"")</f>
        <v/>
      </c>
      <c r="Z159" t="str">
        <f>IFERROR(INDEX(body!$E$2:$E$34,MATCH(INDEX(souhrn!$C$2:$C$1899,MATCH(CONCATENATE("18#",$B159),souhrn!$E$2:$E$1899,0),1),body!$A$2:$A$34,0),1),"")</f>
        <v/>
      </c>
      <c r="AA159">
        <f>INDEX(zavody!B:B,MATCH(B159,zavody!A:A,0))</f>
        <v>6</v>
      </c>
      <c r="AB159">
        <f t="shared" si="13"/>
        <v>112</v>
      </c>
      <c r="AC159">
        <f t="shared" si="14"/>
        <v>112</v>
      </c>
      <c r="AD159">
        <v>155</v>
      </c>
    </row>
    <row r="160" spans="1:32" x14ac:dyDescent="0.45">
      <c r="A160">
        <v>1321</v>
      </c>
      <c r="B160" t="s">
        <v>21</v>
      </c>
      <c r="C160" t="str">
        <f>IFERROR(INDEX(body!$B$2:$B$34,MATCH(INDEX(souhrn!$C$2:$C$1899,MATCH(CONCATENATE("1#",$B160),souhrn!$E$2:$E$1899,0),1),body!$A$2:$A$34,0),1),"")</f>
        <v/>
      </c>
      <c r="D160" t="str">
        <f>IFERROR(INDEX(body!$B$2:$B$34,MATCH(INDEX(souhrn!$C$2:$C$1899,MATCH(CONCATENATE("2#",$B160),souhrn!$E$2:$E$1899,0),1),body!$A$2:$A$34,0),1),"")</f>
        <v/>
      </c>
      <c r="E160" t="str">
        <f>IFERROR(INDEX(body!$B$2:$B$34,MATCH(INDEX(souhrn!$C$2:$C$1899,MATCH(CONCATENATE("3#",$B160),souhrn!$E$2:$E$1899,0),1),body!$A$2:$A$34,0),1),"")</f>
        <v/>
      </c>
      <c r="F160" t="str">
        <f>IFERROR(INDEX(body!$B$2:$B$34,MATCH(INDEX(souhrn!$C$2:$C$1899,MATCH(CONCATENATE("4#",$B160),souhrn!$E$2:$E$1899,0),1),body!$A$2:$A$34,0),1),"")</f>
        <v/>
      </c>
      <c r="G160" t="str">
        <f>IFERROR(INDEX(body!$B$2:$B$34,MATCH(INDEX(souhrn!$C$2:$C$1899,MATCH(CONCATENATE("5#",$B160),souhrn!$E$2:$E$1899,0),1),body!$A$2:$A$34,0),1),"")</f>
        <v/>
      </c>
      <c r="H160" t="str">
        <f>IFERROR(INDEX(body!$B$2:$B$34,MATCH(INDEX(souhrn!$C$2:$C$1899,MATCH(CONCATENATE("6#",$B160),souhrn!$E$2:$E$1899,0),1),body!$A$2:$A$34,0),1),"")</f>
        <v/>
      </c>
      <c r="I160" t="str">
        <f>IFERROR(INDEX(body!$B$2:$B$34,MATCH(INDEX(souhrn!$C$2:$C$1899,MATCH(CONCATENATE("7#",$B160),souhrn!$E$2:$E$1899,0),1),body!$A$2:$A$34,0),1),"")</f>
        <v/>
      </c>
      <c r="J160" t="str">
        <f>IFERROR(INDEX(body!$B$2:$B$34,MATCH(INDEX(souhrn!$C$2:$C$1899,MATCH(CONCATENATE("8#",$B160),souhrn!$E$2:$E$1899,0),1),body!$A$2:$A$34,0),1),"")</f>
        <v/>
      </c>
      <c r="K160" t="str">
        <f>IFERROR(INDEX(body!$F$2:$F$34,MATCH(INDEX(souhrn!$C$2:$C$1899,MATCH(CONCATENATE("19#",$B160),souhrn!$E$2:$E$1899,0),1),body!$A$2:$A$34,0),1),"")</f>
        <v/>
      </c>
      <c r="L160" t="str">
        <f>IFERROR(INDEX(body!$F$2:$F$34,MATCH(INDEX(souhrn!$C$2:$C$1899,MATCH(CONCATENATE("20#",$B160),souhrn!$E$2:$E$1899,0),1),body!$A$2:$A$34,0),1),"")</f>
        <v/>
      </c>
      <c r="M160" t="str">
        <f>IFERROR(INDEX(body!$F$2:$F$34,MATCH(INDEX(souhrn!$C$2:$C$1899,MATCH(CONCATENATE("21#",$B160),souhrn!$E$2:$E$1899,0),1),body!$A$2:$A$34,0),1),"")</f>
        <v/>
      </c>
      <c r="N160" t="str">
        <f>IFERROR(INDEX(body!$F$2:$F$34,MATCH(INDEX(souhrn!$C$2:$C$1899,MATCH(CONCATENATE("22#",$B160),souhrn!$E$2:$E$1899,0),1),body!$A$2:$A$34,0),1),"")</f>
        <v/>
      </c>
      <c r="O160" t="str">
        <f>IFERROR(INDEX(body!$F$2:$F$34,MATCH(INDEX(souhrn!$C$2:$C$1899,MATCH(CONCATENATE("23#",$B160),souhrn!$E$2:$E$1899,0),1),body!$A$2:$A$34,0),1),"")</f>
        <v/>
      </c>
      <c r="P160" t="str">
        <f>IFERROR(INDEX(body!$F$2:$F$34,MATCH(INDEX(souhrn!$C$2:$C$1899,MATCH(CONCATENATE("24#",$B160),souhrn!$E$2:$E$1899,0),1),body!$A$2:$A$34,0),1),"")</f>
        <v/>
      </c>
      <c r="Q160" t="str">
        <f>IFERROR(INDEX(body!$D$2:$D$34,MATCH(INDEX(souhrn!$C$2:$C$1899,MATCH(CONCATENATE("9#",$B160),souhrn!$E$2:$E$1899,0),1),body!$A$2:$A$34,0),1),"")</f>
        <v/>
      </c>
      <c r="R160" t="str">
        <f>IFERROR(INDEX(body!$D$2:$D$34,MATCH(INDEX(souhrn!$C$2:$C$1899,MATCH(CONCATENATE("10#",$B160),souhrn!$E$2:$E$1899,0),1),body!$A$2:$A$34,0),1),"")</f>
        <v/>
      </c>
      <c r="S160">
        <f>IFERROR(INDEX(body!$C$2:$C$34,MATCH(INDEX(souhrn!$C$2:$C$1899,MATCH(CONCATENATE("11#",$B160),souhrn!$E$2:$E$1899,0),1),body!$A$2:$A$34,0),1),"")</f>
        <v>30</v>
      </c>
      <c r="T160">
        <f>IFERROR(INDEX(body!$C$2:$C$34,MATCH(INDEX(souhrn!$C$2:$C$1899,MATCH(CONCATENATE("12#",$B160),souhrn!$E$2:$E$1899,0),1),body!$A$2:$A$34,0),1),"")</f>
        <v>32</v>
      </c>
      <c r="U160">
        <f>IFERROR(INDEX(body!$C$2:$C$34,MATCH(INDEX(souhrn!$C$2:$C$1899,MATCH(CONCATENATE("13#",$B160),souhrn!$E$2:$E$1899,0),1),body!$A$2:$A$34,0),1),"")</f>
        <v>20</v>
      </c>
      <c r="V160">
        <f>IFERROR(INDEX(body!$C$2:$C$34,MATCH(INDEX(souhrn!$C$2:$C$1899,MATCH(CONCATENATE("14#",$B160),souhrn!$E$2:$E$1899,0),1),body!$A$2:$A$34,0),1),"")</f>
        <v>26</v>
      </c>
      <c r="W160" t="str">
        <f>IFERROR(INDEX(body!$E$2:$E$34,MATCH(INDEX(souhrn!$C$2:$C$1899,MATCH(CONCATENATE("15#",$B160),souhrn!$E$2:$E$1899,0),1),body!$A$2:$A$34,0),1),"")</f>
        <v/>
      </c>
      <c r="X160" t="str">
        <f>IFERROR(INDEX(body!$E$2:$E$34,MATCH(INDEX(souhrn!$C$2:$C$1899,MATCH(CONCATENATE("16#",$B160),souhrn!$E$2:$E$1899,0),1),body!$A$2:$A$34,0),1),"")</f>
        <v/>
      </c>
      <c r="Y160" t="str">
        <f>IFERROR(INDEX(body!$E$2:$E$34,MATCH(INDEX(souhrn!$C$2:$C$1899,MATCH(CONCATENATE("17#",$B160),souhrn!$E$2:$E$1899,0),1),body!$A$2:$A$34,0),1),"")</f>
        <v/>
      </c>
      <c r="Z160" t="str">
        <f>IFERROR(INDEX(body!$E$2:$E$34,MATCH(INDEX(souhrn!$C$2:$C$1899,MATCH(CONCATENATE("18#",$B160),souhrn!$E$2:$E$1899,0),1),body!$A$2:$A$34,0),1),"")</f>
        <v/>
      </c>
      <c r="AA160">
        <f>INDEX(zavody!B:B,MATCH(B160,zavody!A:A,0))</f>
        <v>4</v>
      </c>
      <c r="AB160">
        <f t="shared" si="13"/>
        <v>108</v>
      </c>
      <c r="AC160">
        <f t="shared" si="14"/>
        <v>108</v>
      </c>
      <c r="AD160">
        <v>156</v>
      </c>
      <c r="AE160">
        <f t="shared" ref="AE160:AE176" si="16">SUM(IFERROR(LARGE(C160:V160,1),0),IFERROR(LARGE(C160:V160,2),0),IFERROR(LARGE(C160:V160,3),0),IFERROR(LARGE(C160:V160,4),0),IFERROR(LARGE(C160:V160,5),0),IFERROR(LARGE(C160:V160,6),0),IFERROR(LARGE(C160:V160,7),0),IFERROR(LARGE(C160:V160,8),0),IFERROR(LARGE(C160:V160,9),0),IFERROR(LARGE(C160:V160,10),0),IFERROR(LARGE(C160:V160,11),0),IFERROR(LARGE(C160:V160,12),0),)</f>
        <v>108</v>
      </c>
      <c r="AF160">
        <v>16</v>
      </c>
    </row>
    <row r="161" spans="1:32" x14ac:dyDescent="0.45">
      <c r="A161">
        <v>4001</v>
      </c>
      <c r="B161" t="s">
        <v>92</v>
      </c>
      <c r="C161" t="str">
        <f>IFERROR(INDEX(body!$B$2:$B$34,MATCH(INDEX(souhrn!$C$2:$C$1899,MATCH(CONCATENATE("1#",$B161),souhrn!$E$2:$E$1899,0),1),body!$A$2:$A$34,0),1),"")</f>
        <v/>
      </c>
      <c r="D161" t="str">
        <f>IFERROR(INDEX(body!$B$2:$B$34,MATCH(INDEX(souhrn!$C$2:$C$1899,MATCH(CONCATENATE("2#",$B161),souhrn!$E$2:$E$1899,0),1),body!$A$2:$A$34,0),1),"")</f>
        <v/>
      </c>
      <c r="E161" t="str">
        <f>IFERROR(INDEX(body!$B$2:$B$34,MATCH(INDEX(souhrn!$C$2:$C$1899,MATCH(CONCATENATE("3#",$B161),souhrn!$E$2:$E$1899,0),1),body!$A$2:$A$34,0),1),"")</f>
        <v/>
      </c>
      <c r="F161" t="str">
        <f>IFERROR(INDEX(body!$B$2:$B$34,MATCH(INDEX(souhrn!$C$2:$C$1899,MATCH(CONCATENATE("4#",$B161),souhrn!$E$2:$E$1899,0),1),body!$A$2:$A$34,0),1),"")</f>
        <v/>
      </c>
      <c r="G161" t="str">
        <f>IFERROR(INDEX(body!$B$2:$B$34,MATCH(INDEX(souhrn!$C$2:$C$1899,MATCH(CONCATENATE("5#",$B161),souhrn!$E$2:$E$1899,0),1),body!$A$2:$A$34,0),1),"")</f>
        <v/>
      </c>
      <c r="H161" t="str">
        <f>IFERROR(INDEX(body!$B$2:$B$34,MATCH(INDEX(souhrn!$C$2:$C$1899,MATCH(CONCATENATE("6#",$B161),souhrn!$E$2:$E$1899,0),1),body!$A$2:$A$34,0),1),"")</f>
        <v/>
      </c>
      <c r="I161" t="str">
        <f>IFERROR(INDEX(body!$B$2:$B$34,MATCH(INDEX(souhrn!$C$2:$C$1899,MATCH(CONCATENATE("7#",$B161),souhrn!$E$2:$E$1899,0),1),body!$A$2:$A$34,0),1),"")</f>
        <v/>
      </c>
      <c r="J161" t="str">
        <f>IFERROR(INDEX(body!$B$2:$B$34,MATCH(INDEX(souhrn!$C$2:$C$1899,MATCH(CONCATENATE("8#",$B161),souhrn!$E$2:$E$1899,0),1),body!$A$2:$A$34,0),1),"")</f>
        <v/>
      </c>
      <c r="K161" t="str">
        <f>IFERROR(INDEX(body!$F$2:$F$34,MATCH(INDEX(souhrn!$C$2:$C$1899,MATCH(CONCATENATE("19#",$B161),souhrn!$E$2:$E$1899,0),1),body!$A$2:$A$34,0),1),"")</f>
        <v/>
      </c>
      <c r="L161" t="str">
        <f>IFERROR(INDEX(body!$F$2:$F$34,MATCH(INDEX(souhrn!$C$2:$C$1899,MATCH(CONCATENATE("20#",$B161),souhrn!$E$2:$E$1899,0),1),body!$A$2:$A$34,0),1),"")</f>
        <v/>
      </c>
      <c r="M161" t="str">
        <f>IFERROR(INDEX(body!$F$2:$F$34,MATCH(INDEX(souhrn!$C$2:$C$1899,MATCH(CONCATENATE("21#",$B161),souhrn!$E$2:$E$1899,0),1),body!$A$2:$A$34,0),1),"")</f>
        <v/>
      </c>
      <c r="N161" t="str">
        <f>IFERROR(INDEX(body!$F$2:$F$34,MATCH(INDEX(souhrn!$C$2:$C$1899,MATCH(CONCATENATE("22#",$B161),souhrn!$E$2:$E$1899,0),1),body!$A$2:$A$34,0),1),"")</f>
        <v/>
      </c>
      <c r="O161" t="str">
        <f>IFERROR(INDEX(body!$F$2:$F$34,MATCH(INDEX(souhrn!$C$2:$C$1899,MATCH(CONCATENATE("23#",$B161),souhrn!$E$2:$E$1899,0),1),body!$A$2:$A$34,0),1),"")</f>
        <v/>
      </c>
      <c r="P161" t="str">
        <f>IFERROR(INDEX(body!$F$2:$F$34,MATCH(INDEX(souhrn!$C$2:$C$1899,MATCH(CONCATENATE("24#",$B161),souhrn!$E$2:$E$1899,0),1),body!$A$2:$A$34,0),1),"")</f>
        <v/>
      </c>
      <c r="Q161" t="str">
        <f>IFERROR(INDEX(body!$D$2:$D$34,MATCH(INDEX(souhrn!$C$2:$C$1899,MATCH(CONCATENATE("9#",$B161),souhrn!$E$2:$E$1899,0),1),body!$A$2:$A$34,0),1),"")</f>
        <v/>
      </c>
      <c r="R161" t="str">
        <f>IFERROR(INDEX(body!$D$2:$D$34,MATCH(INDEX(souhrn!$C$2:$C$1899,MATCH(CONCATENATE("10#",$B161),souhrn!$E$2:$E$1899,0),1),body!$A$2:$A$34,0),1),"")</f>
        <v/>
      </c>
      <c r="S161" t="str">
        <f>IFERROR(INDEX(body!$C$2:$C$34,MATCH(INDEX(souhrn!$C$2:$C$1899,MATCH(CONCATENATE("11#",$B161),souhrn!$E$2:$E$1899,0),1),body!$A$2:$A$34,0),1),"")</f>
        <v/>
      </c>
      <c r="T161" t="str">
        <f>IFERROR(INDEX(body!$C$2:$C$34,MATCH(INDEX(souhrn!$C$2:$C$1899,MATCH(CONCATENATE("12#",$B161),souhrn!$E$2:$E$1899,0),1),body!$A$2:$A$34,0),1),"")</f>
        <v/>
      </c>
      <c r="U161">
        <f>IFERROR(INDEX(body!$C$2:$C$34,MATCH(INDEX(souhrn!$C$2:$C$1899,MATCH(CONCATENATE("13#",$B161),souhrn!$E$2:$E$1899,0),1),body!$A$2:$A$34,0),1),"")</f>
        <v>20</v>
      </c>
      <c r="V161">
        <f>IFERROR(INDEX(body!$C$2:$C$34,MATCH(INDEX(souhrn!$C$2:$C$1899,MATCH(CONCATENATE("14#",$B161),souhrn!$E$2:$E$1899,0),1),body!$A$2:$A$34,0),1),"")</f>
        <v>20</v>
      </c>
      <c r="W161">
        <f>IFERROR(INDEX(body!$E$2:$E$34,MATCH(INDEX(souhrn!$C$2:$C$1899,MATCH(CONCATENATE("15#",$B161),souhrn!$E$2:$E$1899,0),1),body!$A$2:$A$34,0),1),"")</f>
        <v>18</v>
      </c>
      <c r="X161">
        <f>IFERROR(INDEX(body!$E$2:$E$34,MATCH(INDEX(souhrn!$C$2:$C$1899,MATCH(CONCATENATE("16#",$B161),souhrn!$E$2:$E$1899,0),1),body!$A$2:$A$34,0),1),"")</f>
        <v>16</v>
      </c>
      <c r="Y161">
        <f>IFERROR(INDEX(body!$E$2:$E$34,MATCH(INDEX(souhrn!$C$2:$C$1899,MATCH(CONCATENATE("17#",$B161),souhrn!$E$2:$E$1899,0),1),body!$A$2:$A$34,0),1),"")</f>
        <v>16</v>
      </c>
      <c r="Z161">
        <f>IFERROR(INDEX(body!$E$2:$E$34,MATCH(INDEX(souhrn!$C$2:$C$1899,MATCH(CONCATENATE("18#",$B161),souhrn!$E$2:$E$1899,0),1),body!$A$2:$A$34,0),1),"")</f>
        <v>18</v>
      </c>
      <c r="AA161">
        <f>INDEX(zavody!B:B,MATCH(B161,zavody!A:A,0))</f>
        <v>6</v>
      </c>
      <c r="AB161">
        <f t="shared" si="13"/>
        <v>108</v>
      </c>
      <c r="AC161">
        <f t="shared" si="14"/>
        <v>108</v>
      </c>
      <c r="AD161">
        <v>157</v>
      </c>
      <c r="AE161">
        <f t="shared" si="16"/>
        <v>40</v>
      </c>
      <c r="AF161">
        <v>167</v>
      </c>
    </row>
    <row r="162" spans="1:32" x14ac:dyDescent="0.45">
      <c r="A162">
        <v>127</v>
      </c>
      <c r="B162" t="s">
        <v>280</v>
      </c>
      <c r="C162" t="str">
        <f>IFERROR(INDEX(body!$B$2:$B$34,MATCH(INDEX(souhrn!$C$2:$C$1899,MATCH(CONCATENATE("1#",$B162),souhrn!$E$2:$E$1899,0),1),body!$A$2:$A$34,0),1),"")</f>
        <v/>
      </c>
      <c r="D162" t="str">
        <f>IFERROR(INDEX(body!$B$2:$B$34,MATCH(INDEX(souhrn!$C$2:$C$1899,MATCH(CONCATENATE("2#",$B162),souhrn!$E$2:$E$1899,0),1),body!$A$2:$A$34,0),1),"")</f>
        <v/>
      </c>
      <c r="E162" t="str">
        <f>IFERROR(INDEX(body!$B$2:$B$34,MATCH(INDEX(souhrn!$C$2:$C$1899,MATCH(CONCATENATE("3#",$B162),souhrn!$E$2:$E$1899,0),1),body!$A$2:$A$34,0),1),"")</f>
        <v/>
      </c>
      <c r="F162" t="str">
        <f>IFERROR(INDEX(body!$B$2:$B$34,MATCH(INDEX(souhrn!$C$2:$C$1899,MATCH(CONCATENATE("4#",$B162),souhrn!$E$2:$E$1899,0),1),body!$A$2:$A$34,0),1),"")</f>
        <v/>
      </c>
      <c r="G162" t="str">
        <f>IFERROR(INDEX(body!$B$2:$B$34,MATCH(INDEX(souhrn!$C$2:$C$1899,MATCH(CONCATENATE("5#",$B162),souhrn!$E$2:$E$1899,0),1),body!$A$2:$A$34,0),1),"")</f>
        <v/>
      </c>
      <c r="H162" t="str">
        <f>IFERROR(INDEX(body!$B$2:$B$34,MATCH(INDEX(souhrn!$C$2:$C$1899,MATCH(CONCATENATE("6#",$B162),souhrn!$E$2:$E$1899,0),1),body!$A$2:$A$34,0),1),"")</f>
        <v/>
      </c>
      <c r="I162" t="str">
        <f>IFERROR(INDEX(body!$B$2:$B$34,MATCH(INDEX(souhrn!$C$2:$C$1899,MATCH(CONCATENATE("7#",$B162),souhrn!$E$2:$E$1899,0),1),body!$A$2:$A$34,0),1),"")</f>
        <v/>
      </c>
      <c r="J162" t="str">
        <f>IFERROR(INDEX(body!$B$2:$B$34,MATCH(INDEX(souhrn!$C$2:$C$1899,MATCH(CONCATENATE("8#",$B162),souhrn!$E$2:$E$1899,0),1),body!$A$2:$A$34,0),1),"")</f>
        <v/>
      </c>
      <c r="K162" t="str">
        <f>IFERROR(INDEX(body!$F$2:$F$34,MATCH(INDEX(souhrn!$C$2:$C$1899,MATCH(CONCATENATE("19#",$B162),souhrn!$E$2:$E$1899,0),1),body!$A$2:$A$34,0),1),"")</f>
        <v/>
      </c>
      <c r="L162" t="str">
        <f>IFERROR(INDEX(body!$F$2:$F$34,MATCH(INDEX(souhrn!$C$2:$C$1899,MATCH(CONCATENATE("20#",$B162),souhrn!$E$2:$E$1899,0),1),body!$A$2:$A$34,0),1),"")</f>
        <v/>
      </c>
      <c r="M162" t="str">
        <f>IFERROR(INDEX(body!$F$2:$F$34,MATCH(INDEX(souhrn!$C$2:$C$1899,MATCH(CONCATENATE("21#",$B162),souhrn!$E$2:$E$1899,0),1),body!$A$2:$A$34,0),1),"")</f>
        <v/>
      </c>
      <c r="N162" t="str">
        <f>IFERROR(INDEX(body!$F$2:$F$34,MATCH(INDEX(souhrn!$C$2:$C$1899,MATCH(CONCATENATE("22#",$B162),souhrn!$E$2:$E$1899,0),1),body!$A$2:$A$34,0),1),"")</f>
        <v/>
      </c>
      <c r="O162" t="str">
        <f>IFERROR(INDEX(body!$F$2:$F$34,MATCH(INDEX(souhrn!$C$2:$C$1899,MATCH(CONCATENATE("23#",$B162),souhrn!$E$2:$E$1899,0),1),body!$A$2:$A$34,0),1),"")</f>
        <v/>
      </c>
      <c r="P162" t="str">
        <f>IFERROR(INDEX(body!$F$2:$F$34,MATCH(INDEX(souhrn!$C$2:$C$1899,MATCH(CONCATENATE("24#",$B162),souhrn!$E$2:$E$1899,0),1),body!$A$2:$A$34,0),1),"")</f>
        <v/>
      </c>
      <c r="Q162">
        <f>IFERROR(INDEX(body!$D$2:$D$34,MATCH(INDEX(souhrn!$C$2:$C$1899,MATCH(CONCATENATE("9#",$B162),souhrn!$E$2:$E$1899,0),1),body!$A$2:$A$34,0),1),"")</f>
        <v>20</v>
      </c>
      <c r="R162">
        <f>IFERROR(INDEX(body!$D$2:$D$34,MATCH(INDEX(souhrn!$C$2:$C$1899,MATCH(CONCATENATE("10#",$B162),souhrn!$E$2:$E$1899,0),1),body!$A$2:$A$34,0),1),"")</f>
        <v>30</v>
      </c>
      <c r="S162" t="str">
        <f>IFERROR(INDEX(body!$C$2:$C$34,MATCH(INDEX(souhrn!$C$2:$C$1899,MATCH(CONCATENATE("11#",$B162),souhrn!$E$2:$E$1899,0),1),body!$A$2:$A$34,0),1),"")</f>
        <v/>
      </c>
      <c r="T162" t="str">
        <f>IFERROR(INDEX(body!$C$2:$C$34,MATCH(INDEX(souhrn!$C$2:$C$1899,MATCH(CONCATENATE("12#",$B162),souhrn!$E$2:$E$1899,0),1),body!$A$2:$A$34,0),1),"")</f>
        <v/>
      </c>
      <c r="U162" t="str">
        <f>IFERROR(INDEX(body!$C$2:$C$34,MATCH(INDEX(souhrn!$C$2:$C$1899,MATCH(CONCATENATE("13#",$B162),souhrn!$E$2:$E$1899,0),1),body!$A$2:$A$34,0),1),"")</f>
        <v/>
      </c>
      <c r="V162" t="str">
        <f>IFERROR(INDEX(body!$C$2:$C$34,MATCH(INDEX(souhrn!$C$2:$C$1899,MATCH(CONCATENATE("14#",$B162),souhrn!$E$2:$E$1899,0),1),body!$A$2:$A$34,0),1),"")</f>
        <v/>
      </c>
      <c r="W162">
        <f>IFERROR(INDEX(body!$E$2:$E$34,MATCH(INDEX(souhrn!$C$2:$C$1899,MATCH(CONCATENATE("15#",$B162),souhrn!$E$2:$E$1899,0),1),body!$A$2:$A$34,0),1),"")</f>
        <v>20</v>
      </c>
      <c r="X162">
        <f>IFERROR(INDEX(body!$E$2:$E$34,MATCH(INDEX(souhrn!$C$2:$C$1899,MATCH(CONCATENATE("16#",$B162),souhrn!$E$2:$E$1899,0),1),body!$A$2:$A$34,0),1),"")</f>
        <v>10</v>
      </c>
      <c r="Y162">
        <f>IFERROR(INDEX(body!$E$2:$E$34,MATCH(INDEX(souhrn!$C$2:$C$1899,MATCH(CONCATENATE("17#",$B162),souhrn!$E$2:$E$1899,0),1),body!$A$2:$A$34,0),1),"")</f>
        <v>6</v>
      </c>
      <c r="Z162">
        <f>IFERROR(INDEX(body!$E$2:$E$34,MATCH(INDEX(souhrn!$C$2:$C$1899,MATCH(CONCATENATE("18#",$B162),souhrn!$E$2:$E$1899,0),1),body!$A$2:$A$34,0),1),"")</f>
        <v>20</v>
      </c>
      <c r="AA162">
        <f>INDEX(zavody!B:B,MATCH(B162,zavody!A:A,0))</f>
        <v>6</v>
      </c>
      <c r="AB162">
        <f t="shared" si="13"/>
        <v>106</v>
      </c>
      <c r="AC162">
        <f t="shared" si="14"/>
        <v>106</v>
      </c>
      <c r="AD162">
        <v>158</v>
      </c>
      <c r="AE162">
        <f t="shared" si="16"/>
        <v>50</v>
      </c>
      <c r="AF162">
        <v>7</v>
      </c>
    </row>
    <row r="163" spans="1:32" x14ac:dyDescent="0.45">
      <c r="A163">
        <v>3752</v>
      </c>
      <c r="B163" t="s">
        <v>122</v>
      </c>
      <c r="C163" t="str">
        <f>IFERROR(INDEX(body!$B$2:$B$34,MATCH(INDEX(souhrn!$C$2:$C$1899,MATCH(CONCATENATE("1#",$B163),souhrn!$E$2:$E$1899,0),1),body!$A$2:$A$34,0),1),"")</f>
        <v/>
      </c>
      <c r="D163">
        <f>IFERROR(INDEX(body!$B$2:$B$34,MATCH(INDEX(souhrn!$C$2:$C$1899,MATCH(CONCATENATE("2#",$B163),souhrn!$E$2:$E$1899,0),1),body!$A$2:$A$34,0),1),"")</f>
        <v>30</v>
      </c>
      <c r="E163">
        <f>IFERROR(INDEX(body!$B$2:$B$34,MATCH(INDEX(souhrn!$C$2:$C$1899,MATCH(CONCATENATE("3#",$B163),souhrn!$E$2:$E$1899,0),1),body!$A$2:$A$34,0),1),"")</f>
        <v>18</v>
      </c>
      <c r="F163" t="str">
        <f>IFERROR(INDEX(body!$B$2:$B$34,MATCH(INDEX(souhrn!$C$2:$C$1899,MATCH(CONCATENATE("4#",$B163),souhrn!$E$2:$E$1899,0),1),body!$A$2:$A$34,0),1),"")</f>
        <v/>
      </c>
      <c r="G163">
        <f>IFERROR(INDEX(body!$B$2:$B$34,MATCH(INDEX(souhrn!$C$2:$C$1899,MATCH(CONCATENATE("5#",$B163),souhrn!$E$2:$E$1899,0),1),body!$A$2:$A$34,0),1),"")</f>
        <v>16</v>
      </c>
      <c r="H163" t="str">
        <f>IFERROR(INDEX(body!$B$2:$B$34,MATCH(INDEX(souhrn!$C$2:$C$1899,MATCH(CONCATENATE("6#",$B163),souhrn!$E$2:$E$1899,0),1),body!$A$2:$A$34,0),1),"")</f>
        <v/>
      </c>
      <c r="I163">
        <f>IFERROR(INDEX(body!$B$2:$B$34,MATCH(INDEX(souhrn!$C$2:$C$1899,MATCH(CONCATENATE("7#",$B163),souhrn!$E$2:$E$1899,0),1),body!$A$2:$A$34,0),1),"")</f>
        <v>12</v>
      </c>
      <c r="J163" t="str">
        <f>IFERROR(INDEX(body!$B$2:$B$34,MATCH(INDEX(souhrn!$C$2:$C$1899,MATCH(CONCATENATE("8#",$B163),souhrn!$E$2:$E$1899,0),1),body!$A$2:$A$34,0),1),"")</f>
        <v/>
      </c>
      <c r="K163" t="str">
        <f>IFERROR(INDEX(body!$F$2:$F$34,MATCH(INDEX(souhrn!$C$2:$C$1899,MATCH(CONCATENATE("19#",$B163),souhrn!$E$2:$E$1899,0),1),body!$A$2:$A$34,0),1),"")</f>
        <v/>
      </c>
      <c r="L163" t="str">
        <f>IFERROR(INDEX(body!$F$2:$F$34,MATCH(INDEX(souhrn!$C$2:$C$1899,MATCH(CONCATENATE("20#",$B163),souhrn!$E$2:$E$1899,0),1),body!$A$2:$A$34,0),1),"")</f>
        <v/>
      </c>
      <c r="M163" t="str">
        <f>IFERROR(INDEX(body!$F$2:$F$34,MATCH(INDEX(souhrn!$C$2:$C$1899,MATCH(CONCATENATE("21#",$B163),souhrn!$E$2:$E$1899,0),1),body!$A$2:$A$34,0),1),"")</f>
        <v/>
      </c>
      <c r="N163" t="str">
        <f>IFERROR(INDEX(body!$F$2:$F$34,MATCH(INDEX(souhrn!$C$2:$C$1899,MATCH(CONCATENATE("22#",$B163),souhrn!$E$2:$E$1899,0),1),body!$A$2:$A$34,0),1),"")</f>
        <v/>
      </c>
      <c r="O163" t="str">
        <f>IFERROR(INDEX(body!$F$2:$F$34,MATCH(INDEX(souhrn!$C$2:$C$1899,MATCH(CONCATENATE("23#",$B163),souhrn!$E$2:$E$1899,0),1),body!$A$2:$A$34,0),1),"")</f>
        <v/>
      </c>
      <c r="P163" t="str">
        <f>IFERROR(INDEX(body!$F$2:$F$34,MATCH(INDEX(souhrn!$C$2:$C$1899,MATCH(CONCATENATE("24#",$B163),souhrn!$E$2:$E$1899,0),1),body!$A$2:$A$34,0),1),"")</f>
        <v/>
      </c>
      <c r="Q163" t="str">
        <f>IFERROR(INDEX(body!$D$2:$D$34,MATCH(INDEX(souhrn!$C$2:$C$1899,MATCH(CONCATENATE("9#",$B163),souhrn!$E$2:$E$1899,0),1),body!$A$2:$A$34,0),1),"")</f>
        <v/>
      </c>
      <c r="R163" t="str">
        <f>IFERROR(INDEX(body!$D$2:$D$34,MATCH(INDEX(souhrn!$C$2:$C$1899,MATCH(CONCATENATE("10#",$B163),souhrn!$E$2:$E$1899,0),1),body!$A$2:$A$34,0),1),"")</f>
        <v/>
      </c>
      <c r="S163" t="str">
        <f>IFERROR(INDEX(body!$C$2:$C$34,MATCH(INDEX(souhrn!$C$2:$C$1899,MATCH(CONCATENATE("11#",$B163),souhrn!$E$2:$E$1899,0),1),body!$A$2:$A$34,0),1),"")</f>
        <v/>
      </c>
      <c r="T163" t="str">
        <f>IFERROR(INDEX(body!$C$2:$C$34,MATCH(INDEX(souhrn!$C$2:$C$1899,MATCH(CONCATENATE("12#",$B163),souhrn!$E$2:$E$1899,0),1),body!$A$2:$A$34,0),1),"")</f>
        <v/>
      </c>
      <c r="U163">
        <f>IFERROR(INDEX(body!$C$2:$C$34,MATCH(INDEX(souhrn!$C$2:$C$1899,MATCH(CONCATENATE("13#",$B163),souhrn!$E$2:$E$1899,0),1),body!$A$2:$A$34,0),1),"")</f>
        <v>18</v>
      </c>
      <c r="V163">
        <f>IFERROR(INDEX(body!$C$2:$C$34,MATCH(INDEX(souhrn!$C$2:$C$1899,MATCH(CONCATENATE("14#",$B163),souhrn!$E$2:$E$1899,0),1),body!$A$2:$A$34,0),1),"")</f>
        <v>12</v>
      </c>
      <c r="W163" t="str">
        <f>IFERROR(INDEX(body!$E$2:$E$34,MATCH(INDEX(souhrn!$C$2:$C$1899,MATCH(CONCATENATE("15#",$B163),souhrn!$E$2:$E$1899,0),1),body!$A$2:$A$34,0),1),"")</f>
        <v/>
      </c>
      <c r="X163" t="str">
        <f>IFERROR(INDEX(body!$E$2:$E$34,MATCH(INDEX(souhrn!$C$2:$C$1899,MATCH(CONCATENATE("16#",$B163),souhrn!$E$2:$E$1899,0),1),body!$A$2:$A$34,0),1),"")</f>
        <v/>
      </c>
      <c r="Y163" t="str">
        <f>IFERROR(INDEX(body!$E$2:$E$34,MATCH(INDEX(souhrn!$C$2:$C$1899,MATCH(CONCATENATE("17#",$B163),souhrn!$E$2:$E$1899,0),1),body!$A$2:$A$34,0),1),"")</f>
        <v/>
      </c>
      <c r="Z163" t="str">
        <f>IFERROR(INDEX(body!$E$2:$E$34,MATCH(INDEX(souhrn!$C$2:$C$1899,MATCH(CONCATENATE("18#",$B163),souhrn!$E$2:$E$1899,0),1),body!$A$2:$A$34,0),1),"")</f>
        <v/>
      </c>
      <c r="AA163">
        <f>INDEX(zavody!B:B,MATCH(B163,zavody!A:A,0))</f>
        <v>6</v>
      </c>
      <c r="AB163">
        <f t="shared" si="13"/>
        <v>106</v>
      </c>
      <c r="AC163">
        <f t="shared" si="14"/>
        <v>106</v>
      </c>
      <c r="AD163">
        <v>159</v>
      </c>
      <c r="AE163">
        <f t="shared" si="16"/>
        <v>106</v>
      </c>
      <c r="AF163">
        <v>94</v>
      </c>
    </row>
    <row r="164" spans="1:32" x14ac:dyDescent="0.45">
      <c r="A164">
        <v>3214</v>
      </c>
      <c r="B164" t="s">
        <v>163</v>
      </c>
      <c r="C164" t="str">
        <f>IFERROR(INDEX(body!$B$2:$B$34,MATCH(INDEX(souhrn!$C$2:$C$1899,MATCH(CONCATENATE("1#",$B164),souhrn!$E$2:$E$1899,0),1),body!$A$2:$A$34,0),1),"")</f>
        <v/>
      </c>
      <c r="D164" t="str">
        <f>IFERROR(INDEX(body!$B$2:$B$34,MATCH(INDEX(souhrn!$C$2:$C$1899,MATCH(CONCATENATE("2#",$B164),souhrn!$E$2:$E$1899,0),1),body!$A$2:$A$34,0),1),"")</f>
        <v/>
      </c>
      <c r="E164" t="str">
        <f>IFERROR(INDEX(body!$B$2:$B$34,MATCH(INDEX(souhrn!$C$2:$C$1899,MATCH(CONCATENATE("3#",$B164),souhrn!$E$2:$E$1899,0),1),body!$A$2:$A$34,0),1),"")</f>
        <v/>
      </c>
      <c r="F164" t="str">
        <f>IFERROR(INDEX(body!$B$2:$B$34,MATCH(INDEX(souhrn!$C$2:$C$1899,MATCH(CONCATENATE("4#",$B164),souhrn!$E$2:$E$1899,0),1),body!$A$2:$A$34,0),1),"")</f>
        <v/>
      </c>
      <c r="G164" t="str">
        <f>IFERROR(INDEX(body!$B$2:$B$34,MATCH(INDEX(souhrn!$C$2:$C$1899,MATCH(CONCATENATE("5#",$B164),souhrn!$E$2:$E$1899,0),1),body!$A$2:$A$34,0),1),"")</f>
        <v/>
      </c>
      <c r="H164" t="str">
        <f>IFERROR(INDEX(body!$B$2:$B$34,MATCH(INDEX(souhrn!$C$2:$C$1899,MATCH(CONCATENATE("6#",$B164),souhrn!$E$2:$E$1899,0),1),body!$A$2:$A$34,0),1),"")</f>
        <v/>
      </c>
      <c r="I164" t="str">
        <f>IFERROR(INDEX(body!$B$2:$B$34,MATCH(INDEX(souhrn!$C$2:$C$1899,MATCH(CONCATENATE("7#",$B164),souhrn!$E$2:$E$1899,0),1),body!$A$2:$A$34,0),1),"")</f>
        <v/>
      </c>
      <c r="J164" t="str">
        <f>IFERROR(INDEX(body!$B$2:$B$34,MATCH(INDEX(souhrn!$C$2:$C$1899,MATCH(CONCATENATE("8#",$B164),souhrn!$E$2:$E$1899,0),1),body!$A$2:$A$34,0),1),"")</f>
        <v/>
      </c>
      <c r="K164" t="str">
        <f>IFERROR(INDEX(body!$F$2:$F$34,MATCH(INDEX(souhrn!$C$2:$C$1899,MATCH(CONCATENATE("19#",$B164),souhrn!$E$2:$E$1899,0),1),body!$A$2:$A$34,0),1),"")</f>
        <v/>
      </c>
      <c r="L164" t="str">
        <f>IFERROR(INDEX(body!$F$2:$F$34,MATCH(INDEX(souhrn!$C$2:$C$1899,MATCH(CONCATENATE("20#",$B164),souhrn!$E$2:$E$1899,0),1),body!$A$2:$A$34,0),1),"")</f>
        <v/>
      </c>
      <c r="M164" t="str">
        <f>IFERROR(INDEX(body!$F$2:$F$34,MATCH(INDEX(souhrn!$C$2:$C$1899,MATCH(CONCATENATE("21#",$B164),souhrn!$E$2:$E$1899,0),1),body!$A$2:$A$34,0),1),"")</f>
        <v/>
      </c>
      <c r="N164" t="str">
        <f>IFERROR(INDEX(body!$F$2:$F$34,MATCH(INDEX(souhrn!$C$2:$C$1899,MATCH(CONCATENATE("22#",$B164),souhrn!$E$2:$E$1899,0),1),body!$A$2:$A$34,0),1),"")</f>
        <v/>
      </c>
      <c r="O164" t="str">
        <f>IFERROR(INDEX(body!$F$2:$F$34,MATCH(INDEX(souhrn!$C$2:$C$1899,MATCH(CONCATENATE("23#",$B164),souhrn!$E$2:$E$1899,0),1),body!$A$2:$A$34,0),1),"")</f>
        <v/>
      </c>
      <c r="P164" t="str">
        <f>IFERROR(INDEX(body!$F$2:$F$34,MATCH(INDEX(souhrn!$C$2:$C$1899,MATCH(CONCATENATE("24#",$B164),souhrn!$E$2:$E$1899,0),1),body!$A$2:$A$34,0),1),"")</f>
        <v/>
      </c>
      <c r="Q164">
        <f>IFERROR(INDEX(body!$D$2:$D$34,MATCH(INDEX(souhrn!$C$2:$C$1899,MATCH(CONCATENATE("9#",$B164),souhrn!$E$2:$E$1899,0),1),body!$A$2:$A$34,0),1),"")</f>
        <v>14</v>
      </c>
      <c r="R164">
        <f>IFERROR(INDEX(body!$D$2:$D$34,MATCH(INDEX(souhrn!$C$2:$C$1899,MATCH(CONCATENATE("10#",$B164),souhrn!$E$2:$E$1899,0),1),body!$A$2:$A$34,0),1),"")</f>
        <v>16</v>
      </c>
      <c r="S164">
        <f>IFERROR(INDEX(body!$C$2:$C$34,MATCH(INDEX(souhrn!$C$2:$C$1899,MATCH(CONCATENATE("11#",$B164),souhrn!$E$2:$E$1899,0),1),body!$A$2:$A$34,0),1),"")</f>
        <v>10</v>
      </c>
      <c r="T164">
        <f>IFERROR(INDEX(body!$C$2:$C$34,MATCH(INDEX(souhrn!$C$2:$C$1899,MATCH(CONCATENATE("12#",$B164),souhrn!$E$2:$E$1899,0),1),body!$A$2:$A$34,0),1),"")</f>
        <v>18</v>
      </c>
      <c r="U164" t="str">
        <f>IFERROR(INDEX(body!$C$2:$C$34,MATCH(INDEX(souhrn!$C$2:$C$1899,MATCH(CONCATENATE("13#",$B164),souhrn!$E$2:$E$1899,0),1),body!$A$2:$A$34,0),1),"")</f>
        <v/>
      </c>
      <c r="V164" t="str">
        <f>IFERROR(INDEX(body!$C$2:$C$34,MATCH(INDEX(souhrn!$C$2:$C$1899,MATCH(CONCATENATE("14#",$B164),souhrn!$E$2:$E$1899,0),1),body!$A$2:$A$34,0),1),"")</f>
        <v/>
      </c>
      <c r="W164">
        <f>IFERROR(INDEX(body!$E$2:$E$34,MATCH(INDEX(souhrn!$C$2:$C$1899,MATCH(CONCATENATE("15#",$B164),souhrn!$E$2:$E$1899,0),1),body!$A$2:$A$34,0),1),"")</f>
        <v>12</v>
      </c>
      <c r="X164">
        <f>IFERROR(INDEX(body!$E$2:$E$34,MATCH(INDEX(souhrn!$C$2:$C$1899,MATCH(CONCATENATE("16#",$B164),souhrn!$E$2:$E$1899,0),1),body!$A$2:$A$34,0),1),"")</f>
        <v>8</v>
      </c>
      <c r="Y164">
        <f>IFERROR(INDEX(body!$E$2:$E$34,MATCH(INDEX(souhrn!$C$2:$C$1899,MATCH(CONCATENATE("17#",$B164),souhrn!$E$2:$E$1899,0),1),body!$A$2:$A$34,0),1),"")</f>
        <v>8</v>
      </c>
      <c r="Z164">
        <f>IFERROR(INDEX(body!$E$2:$E$34,MATCH(INDEX(souhrn!$C$2:$C$1899,MATCH(CONCATENATE("18#",$B164),souhrn!$E$2:$E$1899,0),1),body!$A$2:$A$34,0),1),"")</f>
        <v>20</v>
      </c>
      <c r="AA164">
        <f>INDEX(zavody!B:B,MATCH(B164,zavody!A:A,0))</f>
        <v>8</v>
      </c>
      <c r="AB164">
        <f t="shared" si="13"/>
        <v>106</v>
      </c>
      <c r="AC164">
        <f t="shared" si="14"/>
        <v>106</v>
      </c>
      <c r="AD164">
        <v>160</v>
      </c>
      <c r="AE164">
        <f t="shared" si="16"/>
        <v>58</v>
      </c>
      <c r="AF164">
        <v>65</v>
      </c>
    </row>
    <row r="165" spans="1:32" x14ac:dyDescent="0.45">
      <c r="A165">
        <v>5621</v>
      </c>
      <c r="B165" t="s">
        <v>213</v>
      </c>
      <c r="C165" t="str">
        <f>IFERROR(INDEX(body!$B$2:$B$34,MATCH(INDEX(souhrn!$C$2:$C$1899,MATCH(CONCATENATE("1#",$B165),souhrn!$E$2:$E$1899,0),1),body!$A$2:$A$34,0),1),"")</f>
        <v/>
      </c>
      <c r="D165" t="str">
        <f>IFERROR(INDEX(body!$B$2:$B$34,MATCH(INDEX(souhrn!$C$2:$C$1899,MATCH(CONCATENATE("2#",$B165),souhrn!$E$2:$E$1899,0),1),body!$A$2:$A$34,0),1),"")</f>
        <v/>
      </c>
      <c r="E165" t="str">
        <f>IFERROR(INDEX(body!$B$2:$B$34,MATCH(INDEX(souhrn!$C$2:$C$1899,MATCH(CONCATENATE("3#",$B165),souhrn!$E$2:$E$1899,0),1),body!$A$2:$A$34,0),1),"")</f>
        <v/>
      </c>
      <c r="F165" t="str">
        <f>IFERROR(INDEX(body!$B$2:$B$34,MATCH(INDEX(souhrn!$C$2:$C$1899,MATCH(CONCATENATE("4#",$B165),souhrn!$E$2:$E$1899,0),1),body!$A$2:$A$34,0),1),"")</f>
        <v/>
      </c>
      <c r="G165" t="str">
        <f>IFERROR(INDEX(body!$B$2:$B$34,MATCH(INDEX(souhrn!$C$2:$C$1899,MATCH(CONCATENATE("5#",$B165),souhrn!$E$2:$E$1899,0),1),body!$A$2:$A$34,0),1),"")</f>
        <v/>
      </c>
      <c r="H165" t="str">
        <f>IFERROR(INDEX(body!$B$2:$B$34,MATCH(INDEX(souhrn!$C$2:$C$1899,MATCH(CONCATENATE("6#",$B165),souhrn!$E$2:$E$1899,0),1),body!$A$2:$A$34,0),1),"")</f>
        <v/>
      </c>
      <c r="I165" t="str">
        <f>IFERROR(INDEX(body!$B$2:$B$34,MATCH(INDEX(souhrn!$C$2:$C$1899,MATCH(CONCATENATE("7#",$B165),souhrn!$E$2:$E$1899,0),1),body!$A$2:$A$34,0),1),"")</f>
        <v/>
      </c>
      <c r="J165" t="str">
        <f>IFERROR(INDEX(body!$B$2:$B$34,MATCH(INDEX(souhrn!$C$2:$C$1899,MATCH(CONCATENATE("8#",$B165),souhrn!$E$2:$E$1899,0),1),body!$A$2:$A$34,0),1),"")</f>
        <v/>
      </c>
      <c r="K165">
        <f>IFERROR(INDEX(body!$F$2:$F$34,MATCH(INDEX(souhrn!$C$2:$C$1899,MATCH(CONCATENATE("19#",$B165),souhrn!$E$2:$E$1899,0),1),body!$A$2:$A$34,0),1),"")</f>
        <v>20</v>
      </c>
      <c r="L165">
        <f>IFERROR(INDEX(body!$F$2:$F$34,MATCH(INDEX(souhrn!$C$2:$C$1899,MATCH(CONCATENATE("20#",$B165),souhrn!$E$2:$E$1899,0),1),body!$A$2:$A$34,0),1),"")</f>
        <v>28</v>
      </c>
      <c r="M165">
        <f>IFERROR(INDEX(body!$F$2:$F$34,MATCH(INDEX(souhrn!$C$2:$C$1899,MATCH(CONCATENATE("21#",$B165),souhrn!$E$2:$E$1899,0),1),body!$A$2:$A$34,0),1),"")</f>
        <v>10</v>
      </c>
      <c r="N165">
        <f>IFERROR(INDEX(body!$F$2:$F$34,MATCH(INDEX(souhrn!$C$2:$C$1899,MATCH(CONCATENATE("22#",$B165),souhrn!$E$2:$E$1899,0),1),body!$A$2:$A$34,0),1),"")</f>
        <v>8</v>
      </c>
      <c r="O165" t="str">
        <f>IFERROR(INDEX(body!$F$2:$F$34,MATCH(INDEX(souhrn!$C$2:$C$1899,MATCH(CONCATENATE("23#",$B165),souhrn!$E$2:$E$1899,0),1),body!$A$2:$A$34,0),1),"")</f>
        <v/>
      </c>
      <c r="P165" t="str">
        <f>IFERROR(INDEX(body!$F$2:$F$34,MATCH(INDEX(souhrn!$C$2:$C$1899,MATCH(CONCATENATE("24#",$B165),souhrn!$E$2:$E$1899,0),1),body!$A$2:$A$34,0),1),"")</f>
        <v/>
      </c>
      <c r="Q165">
        <f>IFERROR(INDEX(body!$D$2:$D$34,MATCH(INDEX(souhrn!$C$2:$C$1899,MATCH(CONCATENATE("9#",$B165),souhrn!$E$2:$E$1899,0),1),body!$A$2:$A$34,0),1),"")</f>
        <v>18</v>
      </c>
      <c r="R165">
        <f>IFERROR(INDEX(body!$D$2:$D$34,MATCH(INDEX(souhrn!$C$2:$C$1899,MATCH(CONCATENATE("10#",$B165),souhrn!$E$2:$E$1899,0),1),body!$A$2:$A$34,0),1),"")</f>
        <v>20</v>
      </c>
      <c r="S165" t="str">
        <f>IFERROR(INDEX(body!$C$2:$C$34,MATCH(INDEX(souhrn!$C$2:$C$1899,MATCH(CONCATENATE("11#",$B165),souhrn!$E$2:$E$1899,0),1),body!$A$2:$A$34,0),1),"")</f>
        <v/>
      </c>
      <c r="T165" t="str">
        <f>IFERROR(INDEX(body!$C$2:$C$34,MATCH(INDEX(souhrn!$C$2:$C$1899,MATCH(CONCATENATE("12#",$B165),souhrn!$E$2:$E$1899,0),1),body!$A$2:$A$34,0),1),"")</f>
        <v/>
      </c>
      <c r="U165" t="str">
        <f>IFERROR(INDEX(body!$C$2:$C$34,MATCH(INDEX(souhrn!$C$2:$C$1899,MATCH(CONCATENATE("13#",$B165),souhrn!$E$2:$E$1899,0),1),body!$A$2:$A$34,0),1),"")</f>
        <v/>
      </c>
      <c r="V165" t="str">
        <f>IFERROR(INDEX(body!$C$2:$C$34,MATCH(INDEX(souhrn!$C$2:$C$1899,MATCH(CONCATENATE("14#",$B165),souhrn!$E$2:$E$1899,0),1),body!$A$2:$A$34,0),1),"")</f>
        <v/>
      </c>
      <c r="W165" t="str">
        <f>IFERROR(INDEX(body!$E$2:$E$34,MATCH(INDEX(souhrn!$C$2:$C$1899,MATCH(CONCATENATE("15#",$B165),souhrn!$E$2:$E$1899,0),1),body!$A$2:$A$34,0),1),"")</f>
        <v/>
      </c>
      <c r="X165" t="str">
        <f>IFERROR(INDEX(body!$E$2:$E$34,MATCH(INDEX(souhrn!$C$2:$C$1899,MATCH(CONCATENATE("16#",$B165),souhrn!$E$2:$E$1899,0),1),body!$A$2:$A$34,0),1),"")</f>
        <v/>
      </c>
      <c r="Y165" t="str">
        <f>IFERROR(INDEX(body!$E$2:$E$34,MATCH(INDEX(souhrn!$C$2:$C$1899,MATCH(CONCATENATE("17#",$B165),souhrn!$E$2:$E$1899,0),1),body!$A$2:$A$34,0),1),"")</f>
        <v/>
      </c>
      <c r="Z165" t="str">
        <f>IFERROR(INDEX(body!$E$2:$E$34,MATCH(INDEX(souhrn!$C$2:$C$1899,MATCH(CONCATENATE("18#",$B165),souhrn!$E$2:$E$1899,0),1),body!$A$2:$A$34,0),1),"")</f>
        <v/>
      </c>
      <c r="AA165">
        <f>INDEX(zavody!B:B,MATCH(B165,zavody!A:A,0))</f>
        <v>6</v>
      </c>
      <c r="AB165">
        <f t="shared" si="13"/>
        <v>104</v>
      </c>
      <c r="AC165">
        <f t="shared" si="14"/>
        <v>104</v>
      </c>
      <c r="AD165">
        <v>161</v>
      </c>
      <c r="AE165">
        <f t="shared" si="16"/>
        <v>104</v>
      </c>
      <c r="AF165">
        <v>238</v>
      </c>
    </row>
    <row r="166" spans="1:32" x14ac:dyDescent="0.45">
      <c r="A166">
        <v>4738</v>
      </c>
      <c r="B166" t="s">
        <v>132</v>
      </c>
      <c r="C166" t="str">
        <f>IFERROR(INDEX(body!$B$2:$B$34,MATCH(INDEX(souhrn!$C$2:$C$1899,MATCH(CONCATENATE("1#",$B166),souhrn!$E$2:$E$1899,0),1),body!$A$2:$A$34,0),1),"")</f>
        <v/>
      </c>
      <c r="D166" t="str">
        <f>IFERROR(INDEX(body!$B$2:$B$34,MATCH(INDEX(souhrn!$C$2:$C$1899,MATCH(CONCATENATE("2#",$B166),souhrn!$E$2:$E$1899,0),1),body!$A$2:$A$34,0),1),"")</f>
        <v/>
      </c>
      <c r="E166" t="str">
        <f>IFERROR(INDEX(body!$B$2:$B$34,MATCH(INDEX(souhrn!$C$2:$C$1899,MATCH(CONCATENATE("3#",$B166),souhrn!$E$2:$E$1899,0),1),body!$A$2:$A$34,0),1),"")</f>
        <v/>
      </c>
      <c r="F166" t="str">
        <f>IFERROR(INDEX(body!$B$2:$B$34,MATCH(INDEX(souhrn!$C$2:$C$1899,MATCH(CONCATENATE("4#",$B166),souhrn!$E$2:$E$1899,0),1),body!$A$2:$A$34,0),1),"")</f>
        <v/>
      </c>
      <c r="G166" t="str">
        <f>IFERROR(INDEX(body!$B$2:$B$34,MATCH(INDEX(souhrn!$C$2:$C$1899,MATCH(CONCATENATE("5#",$B166),souhrn!$E$2:$E$1899,0),1),body!$A$2:$A$34,0),1),"")</f>
        <v/>
      </c>
      <c r="H166" t="str">
        <f>IFERROR(INDEX(body!$B$2:$B$34,MATCH(INDEX(souhrn!$C$2:$C$1899,MATCH(CONCATENATE("6#",$B166),souhrn!$E$2:$E$1899,0),1),body!$A$2:$A$34,0),1),"")</f>
        <v/>
      </c>
      <c r="I166" t="str">
        <f>IFERROR(INDEX(body!$B$2:$B$34,MATCH(INDEX(souhrn!$C$2:$C$1899,MATCH(CONCATENATE("7#",$B166),souhrn!$E$2:$E$1899,0),1),body!$A$2:$A$34,0),1),"")</f>
        <v/>
      </c>
      <c r="J166" t="str">
        <f>IFERROR(INDEX(body!$B$2:$B$34,MATCH(INDEX(souhrn!$C$2:$C$1899,MATCH(CONCATENATE("8#",$B166),souhrn!$E$2:$E$1899,0),1),body!$A$2:$A$34,0),1),"")</f>
        <v/>
      </c>
      <c r="K166" t="str">
        <f>IFERROR(INDEX(body!$F$2:$F$34,MATCH(INDEX(souhrn!$C$2:$C$1899,MATCH(CONCATENATE("19#",$B166),souhrn!$E$2:$E$1899,0),1),body!$A$2:$A$34,0),1),"")</f>
        <v/>
      </c>
      <c r="L166" t="str">
        <f>IFERROR(INDEX(body!$F$2:$F$34,MATCH(INDEX(souhrn!$C$2:$C$1899,MATCH(CONCATENATE("20#",$B166),souhrn!$E$2:$E$1899,0),1),body!$A$2:$A$34,0),1),"")</f>
        <v/>
      </c>
      <c r="M166" t="str">
        <f>IFERROR(INDEX(body!$F$2:$F$34,MATCH(INDEX(souhrn!$C$2:$C$1899,MATCH(CONCATENATE("21#",$B166),souhrn!$E$2:$E$1899,0),1),body!$A$2:$A$34,0),1),"")</f>
        <v/>
      </c>
      <c r="N166" t="str">
        <f>IFERROR(INDEX(body!$F$2:$F$34,MATCH(INDEX(souhrn!$C$2:$C$1899,MATCH(CONCATENATE("22#",$B166),souhrn!$E$2:$E$1899,0),1),body!$A$2:$A$34,0),1),"")</f>
        <v/>
      </c>
      <c r="O166" t="str">
        <f>IFERROR(INDEX(body!$F$2:$F$34,MATCH(INDEX(souhrn!$C$2:$C$1899,MATCH(CONCATENATE("23#",$B166),souhrn!$E$2:$E$1899,0),1),body!$A$2:$A$34,0),1),"")</f>
        <v/>
      </c>
      <c r="P166" t="str">
        <f>IFERROR(INDEX(body!$F$2:$F$34,MATCH(INDEX(souhrn!$C$2:$C$1899,MATCH(CONCATENATE("24#",$B166),souhrn!$E$2:$E$1899,0),1),body!$A$2:$A$34,0),1),"")</f>
        <v/>
      </c>
      <c r="Q166">
        <f>IFERROR(INDEX(body!$D$2:$D$34,MATCH(INDEX(souhrn!$C$2:$C$1899,MATCH(CONCATENATE("9#",$B166),souhrn!$E$2:$E$1899,0),1),body!$A$2:$A$34,0),1),"")</f>
        <v>20</v>
      </c>
      <c r="R166">
        <f>IFERROR(INDEX(body!$D$2:$D$34,MATCH(INDEX(souhrn!$C$2:$C$1899,MATCH(CONCATENATE("10#",$B166),souhrn!$E$2:$E$1899,0),1),body!$A$2:$A$34,0),1),"")</f>
        <v>30</v>
      </c>
      <c r="S166">
        <f>IFERROR(INDEX(body!$C$2:$C$34,MATCH(INDEX(souhrn!$C$2:$C$1899,MATCH(CONCATENATE("11#",$B166),souhrn!$E$2:$E$1899,0),1),body!$A$2:$A$34,0),1),"")</f>
        <v>14</v>
      </c>
      <c r="T166">
        <f>IFERROR(INDEX(body!$C$2:$C$34,MATCH(INDEX(souhrn!$C$2:$C$1899,MATCH(CONCATENATE("12#",$B166),souhrn!$E$2:$E$1899,0),1),body!$A$2:$A$34,0),1),"")</f>
        <v>8</v>
      </c>
      <c r="U166" t="str">
        <f>IFERROR(INDEX(body!$C$2:$C$34,MATCH(INDEX(souhrn!$C$2:$C$1899,MATCH(CONCATENATE("13#",$B166),souhrn!$E$2:$E$1899,0),1),body!$A$2:$A$34,0),1),"")</f>
        <v/>
      </c>
      <c r="V166" t="str">
        <f>IFERROR(INDEX(body!$C$2:$C$34,MATCH(INDEX(souhrn!$C$2:$C$1899,MATCH(CONCATENATE("14#",$B166),souhrn!$E$2:$E$1899,0),1),body!$A$2:$A$34,0),1),"")</f>
        <v/>
      </c>
      <c r="W166">
        <f>IFERROR(INDEX(body!$E$2:$E$34,MATCH(INDEX(souhrn!$C$2:$C$1899,MATCH(CONCATENATE("15#",$B166),souhrn!$E$2:$E$1899,0),1),body!$A$2:$A$34,0),1),"")</f>
        <v>10</v>
      </c>
      <c r="X166">
        <f>IFERROR(INDEX(body!$E$2:$E$34,MATCH(INDEX(souhrn!$C$2:$C$1899,MATCH(CONCATENATE("16#",$B166),souhrn!$E$2:$E$1899,0),1),body!$A$2:$A$34,0),1),"")</f>
        <v>4</v>
      </c>
      <c r="Y166">
        <f>IFERROR(INDEX(body!$E$2:$E$34,MATCH(INDEX(souhrn!$C$2:$C$1899,MATCH(CONCATENATE("17#",$B166),souhrn!$E$2:$E$1899,0),1),body!$A$2:$A$34,0),1),"")</f>
        <v>10</v>
      </c>
      <c r="Z166">
        <f>IFERROR(INDEX(body!$E$2:$E$34,MATCH(INDEX(souhrn!$C$2:$C$1899,MATCH(CONCATENATE("18#",$B166),souhrn!$E$2:$E$1899,0),1),body!$A$2:$A$34,0),1),"")</f>
        <v>8</v>
      </c>
      <c r="AA166">
        <f>INDEX(zavody!B:B,MATCH(B166,zavody!A:A,0))</f>
        <v>8</v>
      </c>
      <c r="AB166">
        <f t="shared" si="13"/>
        <v>104</v>
      </c>
      <c r="AC166">
        <f t="shared" si="14"/>
        <v>104</v>
      </c>
      <c r="AD166">
        <v>162</v>
      </c>
      <c r="AE166">
        <f t="shared" si="16"/>
        <v>72</v>
      </c>
      <c r="AF166">
        <v>232</v>
      </c>
    </row>
    <row r="167" spans="1:32" x14ac:dyDescent="0.45">
      <c r="A167">
        <v>1878</v>
      </c>
      <c r="B167" t="s">
        <v>241</v>
      </c>
      <c r="C167" t="str">
        <f>IFERROR(INDEX(body!$B$2:$B$34,MATCH(INDEX(souhrn!$C$2:$C$1899,MATCH(CONCATENATE("1#",$B167),souhrn!$E$2:$E$1899,0),1),body!$A$2:$A$34,0),1),"")</f>
        <v/>
      </c>
      <c r="D167" t="str">
        <f>IFERROR(INDEX(body!$B$2:$B$34,MATCH(INDEX(souhrn!$C$2:$C$1899,MATCH(CONCATENATE("2#",$B167),souhrn!$E$2:$E$1899,0),1),body!$A$2:$A$34,0),1),"")</f>
        <v/>
      </c>
      <c r="E167" t="str">
        <f>IFERROR(INDEX(body!$B$2:$B$34,MATCH(INDEX(souhrn!$C$2:$C$1899,MATCH(CONCATENATE("3#",$B167),souhrn!$E$2:$E$1899,0),1),body!$A$2:$A$34,0),1),"")</f>
        <v/>
      </c>
      <c r="F167" t="str">
        <f>IFERROR(INDEX(body!$B$2:$B$34,MATCH(INDEX(souhrn!$C$2:$C$1899,MATCH(CONCATENATE("4#",$B167),souhrn!$E$2:$E$1899,0),1),body!$A$2:$A$34,0),1),"")</f>
        <v/>
      </c>
      <c r="G167" t="str">
        <f>IFERROR(INDEX(body!$B$2:$B$34,MATCH(INDEX(souhrn!$C$2:$C$1899,MATCH(CONCATENATE("5#",$B167),souhrn!$E$2:$E$1899,0),1),body!$A$2:$A$34,0),1),"")</f>
        <v/>
      </c>
      <c r="H167" t="str">
        <f>IFERROR(INDEX(body!$B$2:$B$34,MATCH(INDEX(souhrn!$C$2:$C$1899,MATCH(CONCATENATE("6#",$B167),souhrn!$E$2:$E$1899,0),1),body!$A$2:$A$34,0),1),"")</f>
        <v/>
      </c>
      <c r="I167" t="str">
        <f>IFERROR(INDEX(body!$B$2:$B$34,MATCH(INDEX(souhrn!$C$2:$C$1899,MATCH(CONCATENATE("7#",$B167),souhrn!$E$2:$E$1899,0),1),body!$A$2:$A$34,0),1),"")</f>
        <v/>
      </c>
      <c r="J167" t="str">
        <f>IFERROR(INDEX(body!$B$2:$B$34,MATCH(INDEX(souhrn!$C$2:$C$1899,MATCH(CONCATENATE("8#",$B167),souhrn!$E$2:$E$1899,0),1),body!$A$2:$A$34,0),1),"")</f>
        <v/>
      </c>
      <c r="K167">
        <f>IFERROR(INDEX(body!$F$2:$F$34,MATCH(INDEX(souhrn!$C$2:$C$1899,MATCH(CONCATENATE("19#",$B167),souhrn!$E$2:$E$1899,0),1),body!$A$2:$A$34,0),1),"")</f>
        <v>16</v>
      </c>
      <c r="L167">
        <f>IFERROR(INDEX(body!$F$2:$F$34,MATCH(INDEX(souhrn!$C$2:$C$1899,MATCH(CONCATENATE("20#",$B167),souhrn!$E$2:$E$1899,0),1),body!$A$2:$A$34,0),1),"")</f>
        <v>10</v>
      </c>
      <c r="M167">
        <f>IFERROR(INDEX(body!$F$2:$F$34,MATCH(INDEX(souhrn!$C$2:$C$1899,MATCH(CONCATENATE("21#",$B167),souhrn!$E$2:$E$1899,0),1),body!$A$2:$A$34,0),1),"")</f>
        <v>20</v>
      </c>
      <c r="N167">
        <f>IFERROR(INDEX(body!$F$2:$F$34,MATCH(INDEX(souhrn!$C$2:$C$1899,MATCH(CONCATENATE("22#",$B167),souhrn!$E$2:$E$1899,0),1),body!$A$2:$A$34,0),1),"")</f>
        <v>24</v>
      </c>
      <c r="O167">
        <f>IFERROR(INDEX(body!$F$2:$F$34,MATCH(INDEX(souhrn!$C$2:$C$1899,MATCH(CONCATENATE("23#",$B167),souhrn!$E$2:$E$1899,0),1),body!$A$2:$A$34,0),1),"")</f>
        <v>16</v>
      </c>
      <c r="P167">
        <f>IFERROR(INDEX(body!$F$2:$F$34,MATCH(INDEX(souhrn!$C$2:$C$1899,MATCH(CONCATENATE("24#",$B167),souhrn!$E$2:$E$1899,0),1),body!$A$2:$A$34,0),1),"")</f>
        <v>16</v>
      </c>
      <c r="Q167" t="str">
        <f>IFERROR(INDEX(body!$D$2:$D$34,MATCH(INDEX(souhrn!$C$2:$C$1899,MATCH(CONCATENATE("9#",$B167),souhrn!$E$2:$E$1899,0),1),body!$A$2:$A$34,0),1),"")</f>
        <v/>
      </c>
      <c r="R167" t="str">
        <f>IFERROR(INDEX(body!$D$2:$D$34,MATCH(INDEX(souhrn!$C$2:$C$1899,MATCH(CONCATENATE("10#",$B167),souhrn!$E$2:$E$1899,0),1),body!$A$2:$A$34,0),1),"")</f>
        <v/>
      </c>
      <c r="S167" t="str">
        <f>IFERROR(INDEX(body!$C$2:$C$34,MATCH(INDEX(souhrn!$C$2:$C$1899,MATCH(CONCATENATE("11#",$B167),souhrn!$E$2:$E$1899,0),1),body!$A$2:$A$34,0),1),"")</f>
        <v/>
      </c>
      <c r="T167" t="str">
        <f>IFERROR(INDEX(body!$C$2:$C$34,MATCH(INDEX(souhrn!$C$2:$C$1899,MATCH(CONCATENATE("12#",$B167),souhrn!$E$2:$E$1899,0),1),body!$A$2:$A$34,0),1),"")</f>
        <v/>
      </c>
      <c r="U167" t="str">
        <f>IFERROR(INDEX(body!$C$2:$C$34,MATCH(INDEX(souhrn!$C$2:$C$1899,MATCH(CONCATENATE("13#",$B167),souhrn!$E$2:$E$1899,0),1),body!$A$2:$A$34,0),1),"")</f>
        <v/>
      </c>
      <c r="V167" t="str">
        <f>IFERROR(INDEX(body!$C$2:$C$34,MATCH(INDEX(souhrn!$C$2:$C$1899,MATCH(CONCATENATE("14#",$B167),souhrn!$E$2:$E$1899,0),1),body!$A$2:$A$34,0),1),"")</f>
        <v/>
      </c>
      <c r="W167" t="str">
        <f>IFERROR(INDEX(body!$E$2:$E$34,MATCH(INDEX(souhrn!$C$2:$C$1899,MATCH(CONCATENATE("15#",$B167),souhrn!$E$2:$E$1899,0),1),body!$A$2:$A$34,0),1),"")</f>
        <v/>
      </c>
      <c r="X167" t="str">
        <f>IFERROR(INDEX(body!$E$2:$E$34,MATCH(INDEX(souhrn!$C$2:$C$1899,MATCH(CONCATENATE("16#",$B167),souhrn!$E$2:$E$1899,0),1),body!$A$2:$A$34,0),1),"")</f>
        <v/>
      </c>
      <c r="Y167" t="str">
        <f>IFERROR(INDEX(body!$E$2:$E$34,MATCH(INDEX(souhrn!$C$2:$C$1899,MATCH(CONCATENATE("17#",$B167),souhrn!$E$2:$E$1899,0),1),body!$A$2:$A$34,0),1),"")</f>
        <v/>
      </c>
      <c r="Z167" t="str">
        <f>IFERROR(INDEX(body!$E$2:$E$34,MATCH(INDEX(souhrn!$C$2:$C$1899,MATCH(CONCATENATE("18#",$B167),souhrn!$E$2:$E$1899,0),1),body!$A$2:$A$34,0),1),"")</f>
        <v/>
      </c>
      <c r="AA167">
        <f>INDEX(zavody!B:B,MATCH(B167,zavody!A:A,0))</f>
        <v>6</v>
      </c>
      <c r="AB167">
        <f t="shared" si="13"/>
        <v>102</v>
      </c>
      <c r="AC167">
        <f t="shared" si="14"/>
        <v>102</v>
      </c>
      <c r="AD167">
        <v>163</v>
      </c>
      <c r="AE167">
        <f t="shared" si="16"/>
        <v>102</v>
      </c>
      <c r="AF167">
        <v>19</v>
      </c>
    </row>
    <row r="168" spans="1:32" x14ac:dyDescent="0.45">
      <c r="A168">
        <v>3950</v>
      </c>
      <c r="B168" t="s">
        <v>162</v>
      </c>
      <c r="C168" t="str">
        <f>IFERROR(INDEX(body!$B$2:$B$34,MATCH(INDEX(souhrn!$C$2:$C$1899,MATCH(CONCATENATE("1#",$B168),souhrn!$E$2:$E$1899,0),1),body!$A$2:$A$34,0),1),"")</f>
        <v/>
      </c>
      <c r="D168" t="str">
        <f>IFERROR(INDEX(body!$B$2:$B$34,MATCH(INDEX(souhrn!$C$2:$C$1899,MATCH(CONCATENATE("2#",$B168),souhrn!$E$2:$E$1899,0),1),body!$A$2:$A$34,0),1),"")</f>
        <v/>
      </c>
      <c r="E168" t="str">
        <f>IFERROR(INDEX(body!$B$2:$B$34,MATCH(INDEX(souhrn!$C$2:$C$1899,MATCH(CONCATENATE("3#",$B168),souhrn!$E$2:$E$1899,0),1),body!$A$2:$A$34,0),1),"")</f>
        <v/>
      </c>
      <c r="F168" t="str">
        <f>IFERROR(INDEX(body!$B$2:$B$34,MATCH(INDEX(souhrn!$C$2:$C$1899,MATCH(CONCATENATE("4#",$B168),souhrn!$E$2:$E$1899,0),1),body!$A$2:$A$34,0),1),"")</f>
        <v/>
      </c>
      <c r="G168" t="str">
        <f>IFERROR(INDEX(body!$B$2:$B$34,MATCH(INDEX(souhrn!$C$2:$C$1899,MATCH(CONCATENATE("5#",$B168),souhrn!$E$2:$E$1899,0),1),body!$A$2:$A$34,0),1),"")</f>
        <v/>
      </c>
      <c r="H168" t="str">
        <f>IFERROR(INDEX(body!$B$2:$B$34,MATCH(INDEX(souhrn!$C$2:$C$1899,MATCH(CONCATENATE("6#",$B168),souhrn!$E$2:$E$1899,0),1),body!$A$2:$A$34,0),1),"")</f>
        <v/>
      </c>
      <c r="I168" t="str">
        <f>IFERROR(INDEX(body!$B$2:$B$34,MATCH(INDEX(souhrn!$C$2:$C$1899,MATCH(CONCATENATE("7#",$B168),souhrn!$E$2:$E$1899,0),1),body!$A$2:$A$34,0),1),"")</f>
        <v/>
      </c>
      <c r="J168" t="str">
        <f>IFERROR(INDEX(body!$B$2:$B$34,MATCH(INDEX(souhrn!$C$2:$C$1899,MATCH(CONCATENATE("8#",$B168),souhrn!$E$2:$E$1899,0),1),body!$A$2:$A$34,0),1),"")</f>
        <v/>
      </c>
      <c r="K168" t="str">
        <f>IFERROR(INDEX(body!$F$2:$F$34,MATCH(INDEX(souhrn!$C$2:$C$1899,MATCH(CONCATENATE("19#",$B168),souhrn!$E$2:$E$1899,0),1),body!$A$2:$A$34,0),1),"")</f>
        <v/>
      </c>
      <c r="L168" t="str">
        <f>IFERROR(INDEX(body!$F$2:$F$34,MATCH(INDEX(souhrn!$C$2:$C$1899,MATCH(CONCATENATE("20#",$B168),souhrn!$E$2:$E$1899,0),1),body!$A$2:$A$34,0),1),"")</f>
        <v/>
      </c>
      <c r="M168" t="str">
        <f>IFERROR(INDEX(body!$F$2:$F$34,MATCH(INDEX(souhrn!$C$2:$C$1899,MATCH(CONCATENATE("21#",$B168),souhrn!$E$2:$E$1899,0),1),body!$A$2:$A$34,0),1),"")</f>
        <v/>
      </c>
      <c r="N168" t="str">
        <f>IFERROR(INDEX(body!$F$2:$F$34,MATCH(INDEX(souhrn!$C$2:$C$1899,MATCH(CONCATENATE("22#",$B168),souhrn!$E$2:$E$1899,0),1),body!$A$2:$A$34,0),1),"")</f>
        <v/>
      </c>
      <c r="O168" t="str">
        <f>IFERROR(INDEX(body!$F$2:$F$34,MATCH(INDEX(souhrn!$C$2:$C$1899,MATCH(CONCATENATE("23#",$B168),souhrn!$E$2:$E$1899,0),1),body!$A$2:$A$34,0),1),"")</f>
        <v/>
      </c>
      <c r="P168" t="str">
        <f>IFERROR(INDEX(body!$F$2:$F$34,MATCH(INDEX(souhrn!$C$2:$C$1899,MATCH(CONCATENATE("24#",$B168),souhrn!$E$2:$E$1899,0),1),body!$A$2:$A$34,0),1),"")</f>
        <v/>
      </c>
      <c r="Q168" t="str">
        <f>IFERROR(INDEX(body!$D$2:$D$34,MATCH(INDEX(souhrn!$C$2:$C$1899,MATCH(CONCATENATE("9#",$B168),souhrn!$E$2:$E$1899,0),1),body!$A$2:$A$34,0),1),"")</f>
        <v/>
      </c>
      <c r="R168" t="str">
        <f>IFERROR(INDEX(body!$D$2:$D$34,MATCH(INDEX(souhrn!$C$2:$C$1899,MATCH(CONCATENATE("10#",$B168),souhrn!$E$2:$E$1899,0),1),body!$A$2:$A$34,0),1),"")</f>
        <v/>
      </c>
      <c r="S168">
        <f>IFERROR(INDEX(body!$C$2:$C$34,MATCH(INDEX(souhrn!$C$2:$C$1899,MATCH(CONCATENATE("11#",$B168),souhrn!$E$2:$E$1899,0),1),body!$A$2:$A$34,0),1),"")</f>
        <v>32</v>
      </c>
      <c r="T168">
        <f>IFERROR(INDEX(body!$C$2:$C$34,MATCH(INDEX(souhrn!$C$2:$C$1899,MATCH(CONCATENATE("12#",$B168),souhrn!$E$2:$E$1899,0),1),body!$A$2:$A$34,0),1),"")</f>
        <v>26</v>
      </c>
      <c r="U168" t="str">
        <f>IFERROR(INDEX(body!$C$2:$C$34,MATCH(INDEX(souhrn!$C$2:$C$1899,MATCH(CONCATENATE("13#",$B168),souhrn!$E$2:$E$1899,0),1),body!$A$2:$A$34,0),1),"")</f>
        <v/>
      </c>
      <c r="V168" t="str">
        <f>IFERROR(INDEX(body!$C$2:$C$34,MATCH(INDEX(souhrn!$C$2:$C$1899,MATCH(CONCATENATE("14#",$B168),souhrn!$E$2:$E$1899,0),1),body!$A$2:$A$34,0),1),"")</f>
        <v/>
      </c>
      <c r="W168">
        <f>IFERROR(INDEX(body!$E$2:$E$34,MATCH(INDEX(souhrn!$C$2:$C$1899,MATCH(CONCATENATE("15#",$B168),souhrn!$E$2:$E$1899,0),1),body!$A$2:$A$34,0),1),"")</f>
        <v>6</v>
      </c>
      <c r="X168">
        <f>IFERROR(INDEX(body!$E$2:$E$34,MATCH(INDEX(souhrn!$C$2:$C$1899,MATCH(CONCATENATE("16#",$B168),souhrn!$E$2:$E$1899,0),1),body!$A$2:$A$34,0),1),"")</f>
        <v>14</v>
      </c>
      <c r="Y168">
        <f>IFERROR(INDEX(body!$E$2:$E$34,MATCH(INDEX(souhrn!$C$2:$C$1899,MATCH(CONCATENATE("17#",$B168),souhrn!$E$2:$E$1899,0),1),body!$A$2:$A$34,0),1),"")</f>
        <v>10</v>
      </c>
      <c r="Z168">
        <f>IFERROR(INDEX(body!$E$2:$E$34,MATCH(INDEX(souhrn!$C$2:$C$1899,MATCH(CONCATENATE("18#",$B168),souhrn!$E$2:$E$1899,0),1),body!$A$2:$A$34,0),1),"")</f>
        <v>14</v>
      </c>
      <c r="AA168">
        <f>INDEX(zavody!B:B,MATCH(B168,zavody!A:A,0))</f>
        <v>6</v>
      </c>
      <c r="AB168">
        <f t="shared" si="13"/>
        <v>102</v>
      </c>
      <c r="AC168">
        <f t="shared" si="14"/>
        <v>102</v>
      </c>
      <c r="AD168">
        <v>164</v>
      </c>
      <c r="AE168">
        <f t="shared" si="16"/>
        <v>58</v>
      </c>
      <c r="AF168">
        <v>107</v>
      </c>
    </row>
    <row r="169" spans="1:32" x14ac:dyDescent="0.45">
      <c r="A169">
        <v>4098</v>
      </c>
      <c r="B169" t="s">
        <v>210</v>
      </c>
      <c r="C169">
        <f>IFERROR(INDEX(body!$B$2:$B$34,MATCH(INDEX(souhrn!$C$2:$C$1899,MATCH(CONCATENATE("1#",$B169),souhrn!$E$2:$E$1899,0),1),body!$A$2:$A$34,0),1),"")</f>
        <v>30</v>
      </c>
      <c r="D169">
        <f>IFERROR(INDEX(body!$B$2:$B$34,MATCH(INDEX(souhrn!$C$2:$C$1899,MATCH(CONCATENATE("2#",$B169),souhrn!$E$2:$E$1899,0),1),body!$A$2:$A$34,0),1),"")</f>
        <v>28</v>
      </c>
      <c r="E169">
        <f>IFERROR(INDEX(body!$B$2:$B$34,MATCH(INDEX(souhrn!$C$2:$C$1899,MATCH(CONCATENATE("3#",$B169),souhrn!$E$2:$E$1899,0),1),body!$A$2:$A$34,0),1),"")</f>
        <v>12</v>
      </c>
      <c r="F169">
        <f>IFERROR(INDEX(body!$B$2:$B$34,MATCH(INDEX(souhrn!$C$2:$C$1899,MATCH(CONCATENATE("4#",$B169),souhrn!$E$2:$E$1899,0),1),body!$A$2:$A$34,0),1),"")</f>
        <v>30</v>
      </c>
      <c r="G169" t="str">
        <f>IFERROR(INDEX(body!$B$2:$B$34,MATCH(INDEX(souhrn!$C$2:$C$1899,MATCH(CONCATENATE("5#",$B169),souhrn!$E$2:$E$1899,0),1),body!$A$2:$A$34,0),1),"")</f>
        <v/>
      </c>
      <c r="H169" t="str">
        <f>IFERROR(INDEX(body!$B$2:$B$34,MATCH(INDEX(souhrn!$C$2:$C$1899,MATCH(CONCATENATE("6#",$B169),souhrn!$E$2:$E$1899,0),1),body!$A$2:$A$34,0),1),"")</f>
        <v/>
      </c>
      <c r="I169" t="str">
        <f>IFERROR(INDEX(body!$B$2:$B$34,MATCH(INDEX(souhrn!$C$2:$C$1899,MATCH(CONCATENATE("7#",$B169),souhrn!$E$2:$E$1899,0),1),body!$A$2:$A$34,0),1),"")</f>
        <v/>
      </c>
      <c r="J169" t="str">
        <f>IFERROR(INDEX(body!$B$2:$B$34,MATCH(INDEX(souhrn!$C$2:$C$1899,MATCH(CONCATENATE("8#",$B169),souhrn!$E$2:$E$1899,0),1),body!$A$2:$A$34,0),1),"")</f>
        <v/>
      </c>
      <c r="K169" t="str">
        <f>IFERROR(INDEX(body!$F$2:$F$34,MATCH(INDEX(souhrn!$C$2:$C$1899,MATCH(CONCATENATE("19#",$B169),souhrn!$E$2:$E$1899,0),1),body!$A$2:$A$34,0),1),"")</f>
        <v/>
      </c>
      <c r="L169" t="str">
        <f>IFERROR(INDEX(body!$F$2:$F$34,MATCH(INDEX(souhrn!$C$2:$C$1899,MATCH(CONCATENATE("20#",$B169),souhrn!$E$2:$E$1899,0),1),body!$A$2:$A$34,0),1),"")</f>
        <v/>
      </c>
      <c r="M169" t="str">
        <f>IFERROR(INDEX(body!$F$2:$F$34,MATCH(INDEX(souhrn!$C$2:$C$1899,MATCH(CONCATENATE("21#",$B169),souhrn!$E$2:$E$1899,0),1),body!$A$2:$A$34,0),1),"")</f>
        <v/>
      </c>
      <c r="N169" t="str">
        <f>IFERROR(INDEX(body!$F$2:$F$34,MATCH(INDEX(souhrn!$C$2:$C$1899,MATCH(CONCATENATE("22#",$B169),souhrn!$E$2:$E$1899,0),1),body!$A$2:$A$34,0),1),"")</f>
        <v/>
      </c>
      <c r="O169" t="str">
        <f>IFERROR(INDEX(body!$F$2:$F$34,MATCH(INDEX(souhrn!$C$2:$C$1899,MATCH(CONCATENATE("23#",$B169),souhrn!$E$2:$E$1899,0),1),body!$A$2:$A$34,0),1),"")</f>
        <v/>
      </c>
      <c r="P169" t="str">
        <f>IFERROR(INDEX(body!$F$2:$F$34,MATCH(INDEX(souhrn!$C$2:$C$1899,MATCH(CONCATENATE("24#",$B169),souhrn!$E$2:$E$1899,0),1),body!$A$2:$A$34,0),1),"")</f>
        <v/>
      </c>
      <c r="Q169" t="str">
        <f>IFERROR(INDEX(body!$D$2:$D$34,MATCH(INDEX(souhrn!$C$2:$C$1899,MATCH(CONCATENATE("9#",$B169),souhrn!$E$2:$E$1899,0),1),body!$A$2:$A$34,0),1),"")</f>
        <v/>
      </c>
      <c r="R169" t="str">
        <f>IFERROR(INDEX(body!$D$2:$D$34,MATCH(INDEX(souhrn!$C$2:$C$1899,MATCH(CONCATENATE("10#",$B169),souhrn!$E$2:$E$1899,0),1),body!$A$2:$A$34,0),1),"")</f>
        <v/>
      </c>
      <c r="S169" t="str">
        <f>IFERROR(INDEX(body!$C$2:$C$34,MATCH(INDEX(souhrn!$C$2:$C$1899,MATCH(CONCATENATE("11#",$B169),souhrn!$E$2:$E$1899,0),1),body!$A$2:$A$34,0),1),"")</f>
        <v/>
      </c>
      <c r="T169" t="str">
        <f>IFERROR(INDEX(body!$C$2:$C$34,MATCH(INDEX(souhrn!$C$2:$C$1899,MATCH(CONCATENATE("12#",$B169),souhrn!$E$2:$E$1899,0),1),body!$A$2:$A$34,0),1),"")</f>
        <v/>
      </c>
      <c r="U169" t="str">
        <f>IFERROR(INDEX(body!$C$2:$C$34,MATCH(INDEX(souhrn!$C$2:$C$1899,MATCH(CONCATENATE("13#",$B169),souhrn!$E$2:$E$1899,0),1),body!$A$2:$A$34,0),1),"")</f>
        <v/>
      </c>
      <c r="V169" t="str">
        <f>IFERROR(INDEX(body!$C$2:$C$34,MATCH(INDEX(souhrn!$C$2:$C$1899,MATCH(CONCATENATE("14#",$B169),souhrn!$E$2:$E$1899,0),1),body!$A$2:$A$34,0),1),"")</f>
        <v/>
      </c>
      <c r="W169" t="str">
        <f>IFERROR(INDEX(body!$E$2:$E$34,MATCH(INDEX(souhrn!$C$2:$C$1899,MATCH(CONCATENATE("15#",$B169),souhrn!$E$2:$E$1899,0),1),body!$A$2:$A$34,0),1),"")</f>
        <v/>
      </c>
      <c r="X169" t="str">
        <f>IFERROR(INDEX(body!$E$2:$E$34,MATCH(INDEX(souhrn!$C$2:$C$1899,MATCH(CONCATENATE("16#",$B169),souhrn!$E$2:$E$1899,0),1),body!$A$2:$A$34,0),1),"")</f>
        <v/>
      </c>
      <c r="Y169" t="str">
        <f>IFERROR(INDEX(body!$E$2:$E$34,MATCH(INDEX(souhrn!$C$2:$C$1899,MATCH(CONCATENATE("17#",$B169),souhrn!$E$2:$E$1899,0),1),body!$A$2:$A$34,0),1),"")</f>
        <v/>
      </c>
      <c r="Z169" t="str">
        <f>IFERROR(INDEX(body!$E$2:$E$34,MATCH(INDEX(souhrn!$C$2:$C$1899,MATCH(CONCATENATE("18#",$B169),souhrn!$E$2:$E$1899,0),1),body!$A$2:$A$34,0),1),"")</f>
        <v/>
      </c>
      <c r="AA169">
        <f>INDEX(zavody!B:B,MATCH(B169,zavody!A:A,0))</f>
        <v>4</v>
      </c>
      <c r="AB169">
        <f t="shared" si="13"/>
        <v>100</v>
      </c>
      <c r="AC169">
        <f t="shared" si="14"/>
        <v>100</v>
      </c>
      <c r="AD169">
        <v>165</v>
      </c>
      <c r="AE169">
        <f t="shared" si="16"/>
        <v>100</v>
      </c>
      <c r="AF169">
        <v>116</v>
      </c>
    </row>
    <row r="170" spans="1:32" x14ac:dyDescent="0.45">
      <c r="A170">
        <v>4330</v>
      </c>
      <c r="B170" t="s">
        <v>91</v>
      </c>
      <c r="C170" t="str">
        <f>IFERROR(INDEX(body!$B$2:$B$34,MATCH(INDEX(souhrn!$C$2:$C$1899,MATCH(CONCATENATE("1#",$B170),souhrn!$E$2:$E$1899,0),1),body!$A$2:$A$34,0),1),"")</f>
        <v/>
      </c>
      <c r="D170" t="str">
        <f>IFERROR(INDEX(body!$B$2:$B$34,MATCH(INDEX(souhrn!$C$2:$C$1899,MATCH(CONCATENATE("2#",$B170),souhrn!$E$2:$E$1899,0),1),body!$A$2:$A$34,0),1),"")</f>
        <v/>
      </c>
      <c r="E170" t="str">
        <f>IFERROR(INDEX(body!$B$2:$B$34,MATCH(INDEX(souhrn!$C$2:$C$1899,MATCH(CONCATENATE("3#",$B170),souhrn!$E$2:$E$1899,0),1),body!$A$2:$A$34,0),1),"")</f>
        <v/>
      </c>
      <c r="F170" t="str">
        <f>IFERROR(INDEX(body!$B$2:$B$34,MATCH(INDEX(souhrn!$C$2:$C$1899,MATCH(CONCATENATE("4#",$B170),souhrn!$E$2:$E$1899,0),1),body!$A$2:$A$34,0),1),"")</f>
        <v/>
      </c>
      <c r="G170" t="str">
        <f>IFERROR(INDEX(body!$B$2:$B$34,MATCH(INDEX(souhrn!$C$2:$C$1899,MATCH(CONCATENATE("5#",$B170),souhrn!$E$2:$E$1899,0),1),body!$A$2:$A$34,0),1),"")</f>
        <v/>
      </c>
      <c r="H170" t="str">
        <f>IFERROR(INDEX(body!$B$2:$B$34,MATCH(INDEX(souhrn!$C$2:$C$1899,MATCH(CONCATENATE("6#",$B170),souhrn!$E$2:$E$1899,0),1),body!$A$2:$A$34,0),1),"")</f>
        <v/>
      </c>
      <c r="I170" t="str">
        <f>IFERROR(INDEX(body!$B$2:$B$34,MATCH(INDEX(souhrn!$C$2:$C$1899,MATCH(CONCATENATE("7#",$B170),souhrn!$E$2:$E$1899,0),1),body!$A$2:$A$34,0),1),"")</f>
        <v/>
      </c>
      <c r="J170" t="str">
        <f>IFERROR(INDEX(body!$B$2:$B$34,MATCH(INDEX(souhrn!$C$2:$C$1899,MATCH(CONCATENATE("8#",$B170),souhrn!$E$2:$E$1899,0),1),body!$A$2:$A$34,0),1),"")</f>
        <v/>
      </c>
      <c r="K170" t="str">
        <f>IFERROR(INDEX(body!$F$2:$F$34,MATCH(INDEX(souhrn!$C$2:$C$1899,MATCH(CONCATENATE("19#",$B170),souhrn!$E$2:$E$1899,0),1),body!$A$2:$A$34,0),1),"")</f>
        <v/>
      </c>
      <c r="L170" t="str">
        <f>IFERROR(INDEX(body!$F$2:$F$34,MATCH(INDEX(souhrn!$C$2:$C$1899,MATCH(CONCATENATE("20#",$B170),souhrn!$E$2:$E$1899,0),1),body!$A$2:$A$34,0),1),"")</f>
        <v/>
      </c>
      <c r="M170" t="str">
        <f>IFERROR(INDEX(body!$F$2:$F$34,MATCH(INDEX(souhrn!$C$2:$C$1899,MATCH(CONCATENATE("21#",$B170),souhrn!$E$2:$E$1899,0),1),body!$A$2:$A$34,0),1),"")</f>
        <v/>
      </c>
      <c r="N170" t="str">
        <f>IFERROR(INDEX(body!$F$2:$F$34,MATCH(INDEX(souhrn!$C$2:$C$1899,MATCH(CONCATENATE("22#",$B170),souhrn!$E$2:$E$1899,0),1),body!$A$2:$A$34,0),1),"")</f>
        <v/>
      </c>
      <c r="O170" t="str">
        <f>IFERROR(INDEX(body!$F$2:$F$34,MATCH(INDEX(souhrn!$C$2:$C$1899,MATCH(CONCATENATE("23#",$B170),souhrn!$E$2:$E$1899,0),1),body!$A$2:$A$34,0),1),"")</f>
        <v/>
      </c>
      <c r="P170" t="str">
        <f>IFERROR(INDEX(body!$F$2:$F$34,MATCH(INDEX(souhrn!$C$2:$C$1899,MATCH(CONCATENATE("24#",$B170),souhrn!$E$2:$E$1899,0),1),body!$A$2:$A$34,0),1),"")</f>
        <v/>
      </c>
      <c r="Q170">
        <f>IFERROR(INDEX(body!$D$2:$D$34,MATCH(INDEX(souhrn!$C$2:$C$1899,MATCH(CONCATENATE("9#",$B170),souhrn!$E$2:$E$1899,0),1),body!$A$2:$A$34,0),1),"")</f>
        <v>12</v>
      </c>
      <c r="R170">
        <f>IFERROR(INDEX(body!$D$2:$D$34,MATCH(INDEX(souhrn!$C$2:$C$1899,MATCH(CONCATENATE("10#",$B170),souhrn!$E$2:$E$1899,0),1),body!$A$2:$A$34,0),1),"")</f>
        <v>14</v>
      </c>
      <c r="S170">
        <f>IFERROR(INDEX(body!$C$2:$C$34,MATCH(INDEX(souhrn!$C$2:$C$1899,MATCH(CONCATENATE("11#",$B170),souhrn!$E$2:$E$1899,0),1),body!$A$2:$A$34,0),1),"")</f>
        <v>24</v>
      </c>
      <c r="T170">
        <f>IFERROR(INDEX(body!$C$2:$C$34,MATCH(INDEX(souhrn!$C$2:$C$1899,MATCH(CONCATENATE("12#",$B170),souhrn!$E$2:$E$1899,0),1),body!$A$2:$A$34,0),1),"")</f>
        <v>16</v>
      </c>
      <c r="U170" t="str">
        <f>IFERROR(INDEX(body!$C$2:$C$34,MATCH(INDEX(souhrn!$C$2:$C$1899,MATCH(CONCATENATE("13#",$B170),souhrn!$E$2:$E$1899,0),1),body!$A$2:$A$34,0),1),"")</f>
        <v/>
      </c>
      <c r="V170" t="str">
        <f>IFERROR(INDEX(body!$C$2:$C$34,MATCH(INDEX(souhrn!$C$2:$C$1899,MATCH(CONCATENATE("14#",$B170),souhrn!$E$2:$E$1899,0),1),body!$A$2:$A$34,0),1),"")</f>
        <v/>
      </c>
      <c r="W170">
        <f>IFERROR(INDEX(body!$E$2:$E$34,MATCH(INDEX(souhrn!$C$2:$C$1899,MATCH(CONCATENATE("15#",$B170),souhrn!$E$2:$E$1899,0),1),body!$A$2:$A$34,0),1),"")</f>
        <v>2</v>
      </c>
      <c r="X170">
        <f>IFERROR(INDEX(body!$E$2:$E$34,MATCH(INDEX(souhrn!$C$2:$C$1899,MATCH(CONCATENATE("16#",$B170),souhrn!$E$2:$E$1899,0),1),body!$A$2:$A$34,0),1),"")</f>
        <v>8</v>
      </c>
      <c r="Y170">
        <f>IFERROR(INDEX(body!$E$2:$E$34,MATCH(INDEX(souhrn!$C$2:$C$1899,MATCH(CONCATENATE("17#",$B170),souhrn!$E$2:$E$1899,0),1),body!$A$2:$A$34,0),1),"")</f>
        <v>18</v>
      </c>
      <c r="Z170">
        <f>IFERROR(INDEX(body!$E$2:$E$34,MATCH(INDEX(souhrn!$C$2:$C$1899,MATCH(CONCATENATE("18#",$B170),souhrn!$E$2:$E$1899,0),1),body!$A$2:$A$34,0),1),"")</f>
        <v>6</v>
      </c>
      <c r="AA170">
        <f>INDEX(zavody!B:B,MATCH(B170,zavody!A:A,0))</f>
        <v>8</v>
      </c>
      <c r="AB170">
        <f t="shared" si="13"/>
        <v>100</v>
      </c>
      <c r="AC170">
        <f t="shared" si="14"/>
        <v>100</v>
      </c>
      <c r="AD170">
        <v>166</v>
      </c>
      <c r="AE170">
        <f t="shared" si="16"/>
        <v>66</v>
      </c>
      <c r="AF170">
        <v>191</v>
      </c>
    </row>
    <row r="171" spans="1:32" x14ac:dyDescent="0.45">
      <c r="A171">
        <v>6292</v>
      </c>
      <c r="B171" t="s">
        <v>180</v>
      </c>
      <c r="C171" t="str">
        <f>IFERROR(INDEX(body!$B$2:$B$34,MATCH(INDEX(souhrn!$C$2:$C$1899,MATCH(CONCATENATE("1#",$B171),souhrn!$E$2:$E$1899,0),1),body!$A$2:$A$34,0),1),"")</f>
        <v/>
      </c>
      <c r="D171" t="str">
        <f>IFERROR(INDEX(body!$B$2:$B$34,MATCH(INDEX(souhrn!$C$2:$C$1899,MATCH(CONCATENATE("2#",$B171),souhrn!$E$2:$E$1899,0),1),body!$A$2:$A$34,0),1),"")</f>
        <v/>
      </c>
      <c r="E171" t="str">
        <f>IFERROR(INDEX(body!$B$2:$B$34,MATCH(INDEX(souhrn!$C$2:$C$1899,MATCH(CONCATENATE("3#",$B171),souhrn!$E$2:$E$1899,0),1),body!$A$2:$A$34,0),1),"")</f>
        <v/>
      </c>
      <c r="F171" t="str">
        <f>IFERROR(INDEX(body!$B$2:$B$34,MATCH(INDEX(souhrn!$C$2:$C$1899,MATCH(CONCATENATE("4#",$B171),souhrn!$E$2:$E$1899,0),1),body!$A$2:$A$34,0),1),"")</f>
        <v/>
      </c>
      <c r="G171" t="str">
        <f>IFERROR(INDEX(body!$B$2:$B$34,MATCH(INDEX(souhrn!$C$2:$C$1899,MATCH(CONCATENATE("5#",$B171),souhrn!$E$2:$E$1899,0),1),body!$A$2:$A$34,0),1),"")</f>
        <v/>
      </c>
      <c r="H171" t="str">
        <f>IFERROR(INDEX(body!$B$2:$B$34,MATCH(INDEX(souhrn!$C$2:$C$1899,MATCH(CONCATENATE("6#",$B171),souhrn!$E$2:$E$1899,0),1),body!$A$2:$A$34,0),1),"")</f>
        <v/>
      </c>
      <c r="I171" t="str">
        <f>IFERROR(INDEX(body!$B$2:$B$34,MATCH(INDEX(souhrn!$C$2:$C$1899,MATCH(CONCATENATE("7#",$B171),souhrn!$E$2:$E$1899,0),1),body!$A$2:$A$34,0),1),"")</f>
        <v/>
      </c>
      <c r="J171" t="str">
        <f>IFERROR(INDEX(body!$B$2:$B$34,MATCH(INDEX(souhrn!$C$2:$C$1899,MATCH(CONCATENATE("8#",$B171),souhrn!$E$2:$E$1899,0),1),body!$A$2:$A$34,0),1),"")</f>
        <v/>
      </c>
      <c r="K171" t="str">
        <f>IFERROR(INDEX(body!$F$2:$F$34,MATCH(INDEX(souhrn!$C$2:$C$1899,MATCH(CONCATENATE("19#",$B171),souhrn!$E$2:$E$1899,0),1),body!$A$2:$A$34,0),1),"")</f>
        <v/>
      </c>
      <c r="L171" t="str">
        <f>IFERROR(INDEX(body!$F$2:$F$34,MATCH(INDEX(souhrn!$C$2:$C$1899,MATCH(CONCATENATE("20#",$B171),souhrn!$E$2:$E$1899,0),1),body!$A$2:$A$34,0),1),"")</f>
        <v/>
      </c>
      <c r="M171" t="str">
        <f>IFERROR(INDEX(body!$F$2:$F$34,MATCH(INDEX(souhrn!$C$2:$C$1899,MATCH(CONCATENATE("21#",$B171),souhrn!$E$2:$E$1899,0),1),body!$A$2:$A$34,0),1),"")</f>
        <v/>
      </c>
      <c r="N171" t="str">
        <f>IFERROR(INDEX(body!$F$2:$F$34,MATCH(INDEX(souhrn!$C$2:$C$1899,MATCH(CONCATENATE("22#",$B171),souhrn!$E$2:$E$1899,0),1),body!$A$2:$A$34,0),1),"")</f>
        <v/>
      </c>
      <c r="O171" t="str">
        <f>IFERROR(INDEX(body!$F$2:$F$34,MATCH(INDEX(souhrn!$C$2:$C$1899,MATCH(CONCATENATE("23#",$B171),souhrn!$E$2:$E$1899,0),1),body!$A$2:$A$34,0),1),"")</f>
        <v/>
      </c>
      <c r="P171" t="str">
        <f>IFERROR(INDEX(body!$F$2:$F$34,MATCH(INDEX(souhrn!$C$2:$C$1899,MATCH(CONCATENATE("24#",$B171),souhrn!$E$2:$E$1899,0),1),body!$A$2:$A$34,0),1),"")</f>
        <v/>
      </c>
      <c r="Q171">
        <f>IFERROR(INDEX(body!$D$2:$D$34,MATCH(INDEX(souhrn!$C$2:$C$1899,MATCH(CONCATENATE("9#",$B171),souhrn!$E$2:$E$1899,0),1),body!$A$2:$A$34,0),1),"")</f>
        <v>16</v>
      </c>
      <c r="R171">
        <f>IFERROR(INDEX(body!$D$2:$D$34,MATCH(INDEX(souhrn!$C$2:$C$1899,MATCH(CONCATENATE("10#",$B171),souhrn!$E$2:$E$1899,0),1),body!$A$2:$A$34,0),1),"")</f>
        <v>14</v>
      </c>
      <c r="S171">
        <f>IFERROR(INDEX(body!$C$2:$C$34,MATCH(INDEX(souhrn!$C$2:$C$1899,MATCH(CONCATENATE("11#",$B171),souhrn!$E$2:$E$1899,0),1),body!$A$2:$A$34,0),1),"")</f>
        <v>14</v>
      </c>
      <c r="T171">
        <f>IFERROR(INDEX(body!$C$2:$C$34,MATCH(INDEX(souhrn!$C$2:$C$1899,MATCH(CONCATENATE("12#",$B171),souhrn!$E$2:$E$1899,0),1),body!$A$2:$A$34,0),1),"")</f>
        <v>10</v>
      </c>
      <c r="U171" t="str">
        <f>IFERROR(INDEX(body!$C$2:$C$34,MATCH(INDEX(souhrn!$C$2:$C$1899,MATCH(CONCATENATE("13#",$B171),souhrn!$E$2:$E$1899,0),1),body!$A$2:$A$34,0),1),"")</f>
        <v/>
      </c>
      <c r="V171" t="str">
        <f>IFERROR(INDEX(body!$C$2:$C$34,MATCH(INDEX(souhrn!$C$2:$C$1899,MATCH(CONCATENATE("14#",$B171),souhrn!$E$2:$E$1899,0),1),body!$A$2:$A$34,0),1),"")</f>
        <v/>
      </c>
      <c r="W171">
        <f>IFERROR(INDEX(body!$E$2:$E$34,MATCH(INDEX(souhrn!$C$2:$C$1899,MATCH(CONCATENATE("15#",$B171),souhrn!$E$2:$E$1899,0),1),body!$A$2:$A$34,0),1),"")</f>
        <v>20</v>
      </c>
      <c r="X171">
        <f>IFERROR(INDEX(body!$E$2:$E$34,MATCH(INDEX(souhrn!$C$2:$C$1899,MATCH(CONCATENATE("16#",$B171),souhrn!$E$2:$E$1899,0),1),body!$A$2:$A$34,0),1),"")</f>
        <v>20</v>
      </c>
      <c r="Y171" t="str">
        <f>IFERROR(INDEX(body!$E$2:$E$34,MATCH(INDEX(souhrn!$C$2:$C$1899,MATCH(CONCATENATE("17#",$B171),souhrn!$E$2:$E$1899,0),1),body!$A$2:$A$34,0),1),"")</f>
        <v/>
      </c>
      <c r="Z171" t="str">
        <f>IFERROR(INDEX(body!$E$2:$E$34,MATCH(INDEX(souhrn!$C$2:$C$1899,MATCH(CONCATENATE("18#",$B171),souhrn!$E$2:$E$1899,0),1),body!$A$2:$A$34,0),1),"")</f>
        <v/>
      </c>
      <c r="AA171">
        <f>INDEX(zavody!B:B,MATCH(B171,zavody!A:A,0))</f>
        <v>6</v>
      </c>
      <c r="AB171">
        <f t="shared" si="13"/>
        <v>94</v>
      </c>
      <c r="AC171">
        <f t="shared" si="14"/>
        <v>94</v>
      </c>
      <c r="AD171">
        <v>167</v>
      </c>
      <c r="AE171">
        <f t="shared" si="16"/>
        <v>54</v>
      </c>
      <c r="AF171">
        <v>247</v>
      </c>
    </row>
    <row r="172" spans="1:32" x14ac:dyDescent="0.45">
      <c r="A172">
        <v>6833</v>
      </c>
      <c r="B172" t="s">
        <v>248</v>
      </c>
      <c r="C172" t="str">
        <f>IFERROR(INDEX(body!$B$2:$B$34,MATCH(INDEX(souhrn!$C$2:$C$1899,MATCH(CONCATENATE("1#",$B172),souhrn!$E$2:$E$1899,0),1),body!$A$2:$A$34,0),1),"")</f>
        <v/>
      </c>
      <c r="D172" t="str">
        <f>IFERROR(INDEX(body!$B$2:$B$34,MATCH(INDEX(souhrn!$C$2:$C$1899,MATCH(CONCATENATE("2#",$B172),souhrn!$E$2:$E$1899,0),1),body!$A$2:$A$34,0),1),"")</f>
        <v/>
      </c>
      <c r="E172" t="str">
        <f>IFERROR(INDEX(body!$B$2:$B$34,MATCH(INDEX(souhrn!$C$2:$C$1899,MATCH(CONCATENATE("3#",$B172),souhrn!$E$2:$E$1899,0),1),body!$A$2:$A$34,0),1),"")</f>
        <v/>
      </c>
      <c r="F172" t="str">
        <f>IFERROR(INDEX(body!$B$2:$B$34,MATCH(INDEX(souhrn!$C$2:$C$1899,MATCH(CONCATENATE("4#",$B172),souhrn!$E$2:$E$1899,0),1),body!$A$2:$A$34,0),1),"")</f>
        <v/>
      </c>
      <c r="G172" t="str">
        <f>IFERROR(INDEX(body!$B$2:$B$34,MATCH(INDEX(souhrn!$C$2:$C$1899,MATCH(CONCATENATE("5#",$B172),souhrn!$E$2:$E$1899,0),1),body!$A$2:$A$34,0),1),"")</f>
        <v/>
      </c>
      <c r="H172" t="str">
        <f>IFERROR(INDEX(body!$B$2:$B$34,MATCH(INDEX(souhrn!$C$2:$C$1899,MATCH(CONCATENATE("6#",$B172),souhrn!$E$2:$E$1899,0),1),body!$A$2:$A$34,0),1),"")</f>
        <v/>
      </c>
      <c r="I172" t="str">
        <f>IFERROR(INDEX(body!$B$2:$B$34,MATCH(INDEX(souhrn!$C$2:$C$1899,MATCH(CONCATENATE("7#",$B172),souhrn!$E$2:$E$1899,0),1),body!$A$2:$A$34,0),1),"")</f>
        <v/>
      </c>
      <c r="J172" t="str">
        <f>IFERROR(INDEX(body!$B$2:$B$34,MATCH(INDEX(souhrn!$C$2:$C$1899,MATCH(CONCATENATE("8#",$B172),souhrn!$E$2:$E$1899,0),1),body!$A$2:$A$34,0),1),"")</f>
        <v/>
      </c>
      <c r="K172" t="str">
        <f>IFERROR(INDEX(body!$F$2:$F$34,MATCH(INDEX(souhrn!$C$2:$C$1899,MATCH(CONCATENATE("19#",$B172),souhrn!$E$2:$E$1899,0),1),body!$A$2:$A$34,0),1),"")</f>
        <v/>
      </c>
      <c r="L172" t="str">
        <f>IFERROR(INDEX(body!$F$2:$F$34,MATCH(INDEX(souhrn!$C$2:$C$1899,MATCH(CONCATENATE("20#",$B172),souhrn!$E$2:$E$1899,0),1),body!$A$2:$A$34,0),1),"")</f>
        <v/>
      </c>
      <c r="M172" t="str">
        <f>IFERROR(INDEX(body!$F$2:$F$34,MATCH(INDEX(souhrn!$C$2:$C$1899,MATCH(CONCATENATE("21#",$B172),souhrn!$E$2:$E$1899,0),1),body!$A$2:$A$34,0),1),"")</f>
        <v/>
      </c>
      <c r="N172" t="str">
        <f>IFERROR(INDEX(body!$F$2:$F$34,MATCH(INDEX(souhrn!$C$2:$C$1899,MATCH(CONCATENATE("22#",$B172),souhrn!$E$2:$E$1899,0),1),body!$A$2:$A$34,0),1),"")</f>
        <v/>
      </c>
      <c r="O172">
        <f>IFERROR(INDEX(body!$F$2:$F$34,MATCH(INDEX(souhrn!$C$2:$C$1899,MATCH(CONCATENATE("23#",$B172),souhrn!$E$2:$E$1899,0),1),body!$A$2:$A$34,0),1),"")</f>
        <v>16</v>
      </c>
      <c r="P172">
        <f>IFERROR(INDEX(body!$F$2:$F$34,MATCH(INDEX(souhrn!$C$2:$C$1899,MATCH(CONCATENATE("24#",$B172),souhrn!$E$2:$E$1899,0),1),body!$A$2:$A$34,0),1),"")</f>
        <v>18</v>
      </c>
      <c r="Q172" t="str">
        <f>IFERROR(INDEX(body!$D$2:$D$34,MATCH(INDEX(souhrn!$C$2:$C$1899,MATCH(CONCATENATE("9#",$B172),souhrn!$E$2:$E$1899,0),1),body!$A$2:$A$34,0),1),"")</f>
        <v/>
      </c>
      <c r="R172" t="str">
        <f>IFERROR(INDEX(body!$D$2:$D$34,MATCH(INDEX(souhrn!$C$2:$C$1899,MATCH(CONCATENATE("10#",$B172),souhrn!$E$2:$E$1899,0),1),body!$A$2:$A$34,0),1),"")</f>
        <v/>
      </c>
      <c r="S172" t="str">
        <f>IFERROR(INDEX(body!$C$2:$C$34,MATCH(INDEX(souhrn!$C$2:$C$1899,MATCH(CONCATENATE("11#",$B172),souhrn!$E$2:$E$1899,0),1),body!$A$2:$A$34,0),1),"")</f>
        <v/>
      </c>
      <c r="T172" t="str">
        <f>IFERROR(INDEX(body!$C$2:$C$34,MATCH(INDEX(souhrn!$C$2:$C$1899,MATCH(CONCATENATE("12#",$B172),souhrn!$E$2:$E$1899,0),1),body!$A$2:$A$34,0),1),"")</f>
        <v/>
      </c>
      <c r="U172">
        <f>IFERROR(INDEX(body!$C$2:$C$34,MATCH(INDEX(souhrn!$C$2:$C$1899,MATCH(CONCATENATE("13#",$B172),souhrn!$E$2:$E$1899,0),1),body!$A$2:$A$34,0),1),"")</f>
        <v>24</v>
      </c>
      <c r="V172">
        <f>IFERROR(INDEX(body!$C$2:$C$34,MATCH(INDEX(souhrn!$C$2:$C$1899,MATCH(CONCATENATE("14#",$B172),souhrn!$E$2:$E$1899,0),1),body!$A$2:$A$34,0),1),"")</f>
        <v>34</v>
      </c>
      <c r="W172" t="str">
        <f>IFERROR(INDEX(body!$E$2:$E$34,MATCH(INDEX(souhrn!$C$2:$C$1899,MATCH(CONCATENATE("15#",$B172),souhrn!$E$2:$E$1899,0),1),body!$A$2:$A$34,0),1),"")</f>
        <v/>
      </c>
      <c r="X172" t="str">
        <f>IFERROR(INDEX(body!$E$2:$E$34,MATCH(INDEX(souhrn!$C$2:$C$1899,MATCH(CONCATENATE("16#",$B172),souhrn!$E$2:$E$1899,0),1),body!$A$2:$A$34,0),1),"")</f>
        <v/>
      </c>
      <c r="Y172" t="str">
        <f>IFERROR(INDEX(body!$E$2:$E$34,MATCH(INDEX(souhrn!$C$2:$C$1899,MATCH(CONCATENATE("17#",$B172),souhrn!$E$2:$E$1899,0),1),body!$A$2:$A$34,0),1),"")</f>
        <v/>
      </c>
      <c r="Z172" t="str">
        <f>IFERROR(INDEX(body!$E$2:$E$34,MATCH(INDEX(souhrn!$C$2:$C$1899,MATCH(CONCATENATE("18#",$B172),souhrn!$E$2:$E$1899,0),1),body!$A$2:$A$34,0),1),"")</f>
        <v/>
      </c>
      <c r="AA172">
        <f>INDEX(zavody!B:B,MATCH(B172,zavody!A:A,0))</f>
        <v>4</v>
      </c>
      <c r="AB172">
        <f t="shared" si="13"/>
        <v>92</v>
      </c>
      <c r="AC172">
        <f t="shared" si="14"/>
        <v>92</v>
      </c>
      <c r="AD172">
        <v>168</v>
      </c>
      <c r="AE172">
        <f t="shared" si="16"/>
        <v>92</v>
      </c>
      <c r="AF172">
        <v>229</v>
      </c>
    </row>
    <row r="173" spans="1:32" x14ac:dyDescent="0.45">
      <c r="A173">
        <v>3981</v>
      </c>
      <c r="B173" t="s">
        <v>165</v>
      </c>
      <c r="C173" t="str">
        <f>IFERROR(INDEX(body!$B$2:$B$34,MATCH(INDEX(souhrn!$C$2:$C$1899,MATCH(CONCATENATE("1#",$B173),souhrn!$E$2:$E$1899,0),1),body!$A$2:$A$34,0),1),"")</f>
        <v/>
      </c>
      <c r="D173" t="str">
        <f>IFERROR(INDEX(body!$B$2:$B$34,MATCH(INDEX(souhrn!$C$2:$C$1899,MATCH(CONCATENATE("2#",$B173),souhrn!$E$2:$E$1899,0),1),body!$A$2:$A$34,0),1),"")</f>
        <v/>
      </c>
      <c r="E173" t="str">
        <f>IFERROR(INDEX(body!$B$2:$B$34,MATCH(INDEX(souhrn!$C$2:$C$1899,MATCH(CONCATENATE("3#",$B173),souhrn!$E$2:$E$1899,0),1),body!$A$2:$A$34,0),1),"")</f>
        <v/>
      </c>
      <c r="F173" t="str">
        <f>IFERROR(INDEX(body!$B$2:$B$34,MATCH(INDEX(souhrn!$C$2:$C$1899,MATCH(CONCATENATE("4#",$B173),souhrn!$E$2:$E$1899,0),1),body!$A$2:$A$34,0),1),"")</f>
        <v/>
      </c>
      <c r="G173" t="str">
        <f>IFERROR(INDEX(body!$B$2:$B$34,MATCH(INDEX(souhrn!$C$2:$C$1899,MATCH(CONCATENATE("5#",$B173),souhrn!$E$2:$E$1899,0),1),body!$A$2:$A$34,0),1),"")</f>
        <v/>
      </c>
      <c r="H173" t="str">
        <f>IFERROR(INDEX(body!$B$2:$B$34,MATCH(INDEX(souhrn!$C$2:$C$1899,MATCH(CONCATENATE("6#",$B173),souhrn!$E$2:$E$1899,0),1),body!$A$2:$A$34,0),1),"")</f>
        <v/>
      </c>
      <c r="I173" t="str">
        <f>IFERROR(INDEX(body!$B$2:$B$34,MATCH(INDEX(souhrn!$C$2:$C$1899,MATCH(CONCATENATE("7#",$B173),souhrn!$E$2:$E$1899,0),1),body!$A$2:$A$34,0),1),"")</f>
        <v/>
      </c>
      <c r="J173" t="str">
        <f>IFERROR(INDEX(body!$B$2:$B$34,MATCH(INDEX(souhrn!$C$2:$C$1899,MATCH(CONCATENATE("8#",$B173),souhrn!$E$2:$E$1899,0),1),body!$A$2:$A$34,0),1),"")</f>
        <v/>
      </c>
      <c r="K173" t="str">
        <f>IFERROR(INDEX(body!$F$2:$F$34,MATCH(INDEX(souhrn!$C$2:$C$1899,MATCH(CONCATENATE("19#",$B173),souhrn!$E$2:$E$1899,0),1),body!$A$2:$A$34,0),1),"")</f>
        <v/>
      </c>
      <c r="L173" t="str">
        <f>IFERROR(INDEX(body!$F$2:$F$34,MATCH(INDEX(souhrn!$C$2:$C$1899,MATCH(CONCATENATE("20#",$B173),souhrn!$E$2:$E$1899,0),1),body!$A$2:$A$34,0),1),"")</f>
        <v/>
      </c>
      <c r="M173">
        <f>IFERROR(INDEX(body!$F$2:$F$34,MATCH(INDEX(souhrn!$C$2:$C$1899,MATCH(CONCATENATE("21#",$B173),souhrn!$E$2:$E$1899,0),1),body!$A$2:$A$34,0),1),"")</f>
        <v>16</v>
      </c>
      <c r="N173">
        <f>IFERROR(INDEX(body!$F$2:$F$34,MATCH(INDEX(souhrn!$C$2:$C$1899,MATCH(CONCATENATE("22#",$B173),souhrn!$E$2:$E$1899,0),1),body!$A$2:$A$34,0),1),"")</f>
        <v>20</v>
      </c>
      <c r="O173" t="str">
        <f>IFERROR(INDEX(body!$F$2:$F$34,MATCH(INDEX(souhrn!$C$2:$C$1899,MATCH(CONCATENATE("23#",$B173),souhrn!$E$2:$E$1899,0),1),body!$A$2:$A$34,0),1),"")</f>
        <v/>
      </c>
      <c r="P173" t="str">
        <f>IFERROR(INDEX(body!$F$2:$F$34,MATCH(INDEX(souhrn!$C$2:$C$1899,MATCH(CONCATENATE("24#",$B173),souhrn!$E$2:$E$1899,0),1),body!$A$2:$A$34,0),1),"")</f>
        <v/>
      </c>
      <c r="Q173" t="str">
        <f>IFERROR(INDEX(body!$D$2:$D$34,MATCH(INDEX(souhrn!$C$2:$C$1899,MATCH(CONCATENATE("9#",$B173),souhrn!$E$2:$E$1899,0),1),body!$A$2:$A$34,0),1),"")</f>
        <v/>
      </c>
      <c r="R173" t="str">
        <f>IFERROR(INDEX(body!$D$2:$D$34,MATCH(INDEX(souhrn!$C$2:$C$1899,MATCH(CONCATENATE("10#",$B173),souhrn!$E$2:$E$1899,0),1),body!$A$2:$A$34,0),1),"")</f>
        <v/>
      </c>
      <c r="S173" t="str">
        <f>IFERROR(INDEX(body!$C$2:$C$34,MATCH(INDEX(souhrn!$C$2:$C$1899,MATCH(CONCATENATE("11#",$B173),souhrn!$E$2:$E$1899,0),1),body!$A$2:$A$34,0),1),"")</f>
        <v/>
      </c>
      <c r="T173" t="str">
        <f>IFERROR(INDEX(body!$C$2:$C$34,MATCH(INDEX(souhrn!$C$2:$C$1899,MATCH(CONCATENATE("12#",$B173),souhrn!$E$2:$E$1899,0),1),body!$A$2:$A$34,0),1),"")</f>
        <v/>
      </c>
      <c r="U173" t="str">
        <f>IFERROR(INDEX(body!$C$2:$C$34,MATCH(INDEX(souhrn!$C$2:$C$1899,MATCH(CONCATENATE("13#",$B173),souhrn!$E$2:$E$1899,0),1),body!$A$2:$A$34,0),1),"")</f>
        <v/>
      </c>
      <c r="V173" t="str">
        <f>IFERROR(INDEX(body!$C$2:$C$34,MATCH(INDEX(souhrn!$C$2:$C$1899,MATCH(CONCATENATE("14#",$B173),souhrn!$E$2:$E$1899,0),1),body!$A$2:$A$34,0),1),"")</f>
        <v/>
      </c>
      <c r="W173">
        <f>IFERROR(INDEX(body!$E$2:$E$34,MATCH(INDEX(souhrn!$C$2:$C$1899,MATCH(CONCATENATE("15#",$B173),souhrn!$E$2:$E$1899,0),1),body!$A$2:$A$34,0),1),"")</f>
        <v>12</v>
      </c>
      <c r="X173">
        <f>IFERROR(INDEX(body!$E$2:$E$34,MATCH(INDEX(souhrn!$C$2:$C$1899,MATCH(CONCATENATE("16#",$B173),souhrn!$E$2:$E$1899,0),1),body!$A$2:$A$34,0),1),"")</f>
        <v>18</v>
      </c>
      <c r="Y173">
        <f>IFERROR(INDEX(body!$E$2:$E$34,MATCH(INDEX(souhrn!$C$2:$C$1899,MATCH(CONCATENATE("17#",$B173),souhrn!$E$2:$E$1899,0),1),body!$A$2:$A$34,0),1),"")</f>
        <v>18</v>
      </c>
      <c r="Z173">
        <f>IFERROR(INDEX(body!$E$2:$E$34,MATCH(INDEX(souhrn!$C$2:$C$1899,MATCH(CONCATENATE("18#",$B173),souhrn!$E$2:$E$1899,0),1),body!$A$2:$A$34,0),1),"")</f>
        <v>8</v>
      </c>
      <c r="AA173">
        <f>INDEX(zavody!B:B,MATCH(B173,zavody!A:A,0))</f>
        <v>6</v>
      </c>
      <c r="AB173">
        <f t="shared" si="13"/>
        <v>92</v>
      </c>
      <c r="AC173">
        <f t="shared" si="14"/>
        <v>92</v>
      </c>
      <c r="AD173">
        <v>169</v>
      </c>
      <c r="AE173">
        <f t="shared" si="16"/>
        <v>36</v>
      </c>
      <c r="AF173">
        <v>122</v>
      </c>
    </row>
    <row r="174" spans="1:32" x14ac:dyDescent="0.45">
      <c r="A174">
        <v>6777</v>
      </c>
      <c r="B174" t="s">
        <v>199</v>
      </c>
      <c r="C174" t="str">
        <f>IFERROR(INDEX(body!$B$2:$B$34,MATCH(INDEX(souhrn!$C$2:$C$1899,MATCH(CONCATENATE("1#",$B174),souhrn!$E$2:$E$1899,0),1),body!$A$2:$A$34,0),1),"")</f>
        <v/>
      </c>
      <c r="D174" t="str">
        <f>IFERROR(INDEX(body!$B$2:$B$34,MATCH(INDEX(souhrn!$C$2:$C$1899,MATCH(CONCATENATE("2#",$B174),souhrn!$E$2:$E$1899,0),1),body!$A$2:$A$34,0),1),"")</f>
        <v/>
      </c>
      <c r="E174" t="str">
        <f>IFERROR(INDEX(body!$B$2:$B$34,MATCH(INDEX(souhrn!$C$2:$C$1899,MATCH(CONCATENATE("3#",$B174),souhrn!$E$2:$E$1899,0),1),body!$A$2:$A$34,0),1),"")</f>
        <v/>
      </c>
      <c r="F174" t="str">
        <f>IFERROR(INDEX(body!$B$2:$B$34,MATCH(INDEX(souhrn!$C$2:$C$1899,MATCH(CONCATENATE("4#",$B174),souhrn!$E$2:$E$1899,0),1),body!$A$2:$A$34,0),1),"")</f>
        <v/>
      </c>
      <c r="G174" t="str">
        <f>IFERROR(INDEX(body!$B$2:$B$34,MATCH(INDEX(souhrn!$C$2:$C$1899,MATCH(CONCATENATE("5#",$B174),souhrn!$E$2:$E$1899,0),1),body!$A$2:$A$34,0),1),"")</f>
        <v/>
      </c>
      <c r="H174" t="str">
        <f>IFERROR(INDEX(body!$B$2:$B$34,MATCH(INDEX(souhrn!$C$2:$C$1899,MATCH(CONCATENATE("6#",$B174),souhrn!$E$2:$E$1899,0),1),body!$A$2:$A$34,0),1),"")</f>
        <v/>
      </c>
      <c r="I174" t="str">
        <f>IFERROR(INDEX(body!$B$2:$B$34,MATCH(INDEX(souhrn!$C$2:$C$1899,MATCH(CONCATENATE("7#",$B174),souhrn!$E$2:$E$1899,0),1),body!$A$2:$A$34,0),1),"")</f>
        <v/>
      </c>
      <c r="J174" t="str">
        <f>IFERROR(INDEX(body!$B$2:$B$34,MATCH(INDEX(souhrn!$C$2:$C$1899,MATCH(CONCATENATE("8#",$B174),souhrn!$E$2:$E$1899,0),1),body!$A$2:$A$34,0),1),"")</f>
        <v/>
      </c>
      <c r="K174" t="str">
        <f>IFERROR(INDEX(body!$F$2:$F$34,MATCH(INDEX(souhrn!$C$2:$C$1899,MATCH(CONCATENATE("19#",$B174),souhrn!$E$2:$E$1899,0),1),body!$A$2:$A$34,0),1),"")</f>
        <v/>
      </c>
      <c r="L174" t="str">
        <f>IFERROR(INDEX(body!$F$2:$F$34,MATCH(INDEX(souhrn!$C$2:$C$1899,MATCH(CONCATENATE("20#",$B174),souhrn!$E$2:$E$1899,0),1),body!$A$2:$A$34,0),1),"")</f>
        <v/>
      </c>
      <c r="M174" t="str">
        <f>IFERROR(INDEX(body!$F$2:$F$34,MATCH(INDEX(souhrn!$C$2:$C$1899,MATCH(CONCATENATE("21#",$B174),souhrn!$E$2:$E$1899,0),1),body!$A$2:$A$34,0),1),"")</f>
        <v/>
      </c>
      <c r="N174" t="str">
        <f>IFERROR(INDEX(body!$F$2:$F$34,MATCH(INDEX(souhrn!$C$2:$C$1899,MATCH(CONCATENATE("22#",$B174),souhrn!$E$2:$E$1899,0),1),body!$A$2:$A$34,0),1),"")</f>
        <v/>
      </c>
      <c r="O174" t="str">
        <f>IFERROR(INDEX(body!$F$2:$F$34,MATCH(INDEX(souhrn!$C$2:$C$1899,MATCH(CONCATENATE("23#",$B174),souhrn!$E$2:$E$1899,0),1),body!$A$2:$A$34,0),1),"")</f>
        <v/>
      </c>
      <c r="P174" t="str">
        <f>IFERROR(INDEX(body!$F$2:$F$34,MATCH(INDEX(souhrn!$C$2:$C$1899,MATCH(CONCATENATE("24#",$B174),souhrn!$E$2:$E$1899,0),1),body!$A$2:$A$34,0),1),"")</f>
        <v/>
      </c>
      <c r="Q174">
        <f>IFERROR(INDEX(body!$D$2:$D$34,MATCH(INDEX(souhrn!$C$2:$C$1899,MATCH(CONCATENATE("9#",$B174),souhrn!$E$2:$E$1899,0),1),body!$A$2:$A$34,0),1),"")</f>
        <v>11</v>
      </c>
      <c r="R174">
        <f>IFERROR(INDEX(body!$D$2:$D$34,MATCH(INDEX(souhrn!$C$2:$C$1899,MATCH(CONCATENATE("10#",$B174),souhrn!$E$2:$E$1899,0),1),body!$A$2:$A$34,0),1),"")</f>
        <v>14</v>
      </c>
      <c r="S174">
        <f>IFERROR(INDEX(body!$C$2:$C$34,MATCH(INDEX(souhrn!$C$2:$C$1899,MATCH(CONCATENATE("11#",$B174),souhrn!$E$2:$E$1899,0),1),body!$A$2:$A$34,0),1),"")</f>
        <v>14</v>
      </c>
      <c r="T174">
        <f>IFERROR(INDEX(body!$C$2:$C$34,MATCH(INDEX(souhrn!$C$2:$C$1899,MATCH(CONCATENATE("12#",$B174),souhrn!$E$2:$E$1899,0),1),body!$A$2:$A$34,0),1),"")</f>
        <v>14</v>
      </c>
      <c r="U174" t="str">
        <f>IFERROR(INDEX(body!$C$2:$C$34,MATCH(INDEX(souhrn!$C$2:$C$1899,MATCH(CONCATENATE("13#",$B174),souhrn!$E$2:$E$1899,0),1),body!$A$2:$A$34,0),1),"")</f>
        <v/>
      </c>
      <c r="V174" t="str">
        <f>IFERROR(INDEX(body!$C$2:$C$34,MATCH(INDEX(souhrn!$C$2:$C$1899,MATCH(CONCATENATE("14#",$B174),souhrn!$E$2:$E$1899,0),1),body!$A$2:$A$34,0),1),"")</f>
        <v/>
      </c>
      <c r="W174">
        <f>IFERROR(INDEX(body!$E$2:$E$34,MATCH(INDEX(souhrn!$C$2:$C$1899,MATCH(CONCATENATE("15#",$B174),souhrn!$E$2:$E$1899,0),1),body!$A$2:$A$34,0),1),"")</f>
        <v>12</v>
      </c>
      <c r="X174">
        <f>IFERROR(INDEX(body!$E$2:$E$34,MATCH(INDEX(souhrn!$C$2:$C$1899,MATCH(CONCATENATE("16#",$B174),souhrn!$E$2:$E$1899,0),1),body!$A$2:$A$34,0),1),"")</f>
        <v>10</v>
      </c>
      <c r="Y174">
        <f>IFERROR(INDEX(body!$E$2:$E$34,MATCH(INDEX(souhrn!$C$2:$C$1899,MATCH(CONCATENATE("17#",$B174),souhrn!$E$2:$E$1899,0),1),body!$A$2:$A$34,0),1),"")</f>
        <v>6</v>
      </c>
      <c r="Z174">
        <f>IFERROR(INDEX(body!$E$2:$E$34,MATCH(INDEX(souhrn!$C$2:$C$1899,MATCH(CONCATENATE("18#",$B174),souhrn!$E$2:$E$1899,0),1),body!$A$2:$A$34,0),1),"")</f>
        <v>10</v>
      </c>
      <c r="AA174">
        <f>INDEX(zavody!B:B,MATCH(B174,zavody!A:A,0))</f>
        <v>8</v>
      </c>
      <c r="AB174">
        <f t="shared" si="13"/>
        <v>91</v>
      </c>
      <c r="AC174">
        <f t="shared" si="14"/>
        <v>91</v>
      </c>
      <c r="AD174">
        <v>170</v>
      </c>
      <c r="AE174">
        <f t="shared" si="16"/>
        <v>53</v>
      </c>
      <c r="AF174">
        <v>227</v>
      </c>
    </row>
    <row r="175" spans="1:32" x14ac:dyDescent="0.45">
      <c r="A175">
        <v>3331</v>
      </c>
      <c r="B175" t="s">
        <v>44</v>
      </c>
      <c r="C175" t="str">
        <f>IFERROR(INDEX(body!$B$2:$B$34,MATCH(INDEX(souhrn!$C$2:$C$1899,MATCH(CONCATENATE("1#",$B175),souhrn!$E$2:$E$1899,0),1),body!$A$2:$A$34,0),1),"")</f>
        <v/>
      </c>
      <c r="D175" t="str">
        <f>IFERROR(INDEX(body!$B$2:$B$34,MATCH(INDEX(souhrn!$C$2:$C$1899,MATCH(CONCATENATE("2#",$B175),souhrn!$E$2:$E$1899,0),1),body!$A$2:$A$34,0),1),"")</f>
        <v/>
      </c>
      <c r="E175" t="str">
        <f>IFERROR(INDEX(body!$B$2:$B$34,MATCH(INDEX(souhrn!$C$2:$C$1899,MATCH(CONCATENATE("3#",$B175),souhrn!$E$2:$E$1899,0),1),body!$A$2:$A$34,0),1),"")</f>
        <v/>
      </c>
      <c r="F175" t="str">
        <f>IFERROR(INDEX(body!$B$2:$B$34,MATCH(INDEX(souhrn!$C$2:$C$1899,MATCH(CONCATENATE("4#",$B175),souhrn!$E$2:$E$1899,0),1),body!$A$2:$A$34,0),1),"")</f>
        <v/>
      </c>
      <c r="G175" t="str">
        <f>IFERROR(INDEX(body!$B$2:$B$34,MATCH(INDEX(souhrn!$C$2:$C$1899,MATCH(CONCATENATE("5#",$B175),souhrn!$E$2:$E$1899,0),1),body!$A$2:$A$34,0),1),"")</f>
        <v/>
      </c>
      <c r="H175" t="str">
        <f>IFERROR(INDEX(body!$B$2:$B$34,MATCH(INDEX(souhrn!$C$2:$C$1899,MATCH(CONCATENATE("6#",$B175),souhrn!$E$2:$E$1899,0),1),body!$A$2:$A$34,0),1),"")</f>
        <v/>
      </c>
      <c r="I175" t="str">
        <f>IFERROR(INDEX(body!$B$2:$B$34,MATCH(INDEX(souhrn!$C$2:$C$1899,MATCH(CONCATENATE("7#",$B175),souhrn!$E$2:$E$1899,0),1),body!$A$2:$A$34,0),1),"")</f>
        <v/>
      </c>
      <c r="J175" t="str">
        <f>IFERROR(INDEX(body!$B$2:$B$34,MATCH(INDEX(souhrn!$C$2:$C$1899,MATCH(CONCATENATE("8#",$B175),souhrn!$E$2:$E$1899,0),1),body!$A$2:$A$34,0),1),"")</f>
        <v/>
      </c>
      <c r="K175">
        <f>IFERROR(INDEX(body!$F$2:$F$34,MATCH(INDEX(souhrn!$C$2:$C$1899,MATCH(CONCATENATE("19#",$B175),souhrn!$E$2:$E$1899,0),1),body!$A$2:$A$34,0),1),"")</f>
        <v>12</v>
      </c>
      <c r="L175">
        <f>IFERROR(INDEX(body!$F$2:$F$34,MATCH(INDEX(souhrn!$C$2:$C$1899,MATCH(CONCATENATE("20#",$B175),souhrn!$E$2:$E$1899,0),1),body!$A$2:$A$34,0),1),"")</f>
        <v>23</v>
      </c>
      <c r="M175">
        <f>IFERROR(INDEX(body!$F$2:$F$34,MATCH(INDEX(souhrn!$C$2:$C$1899,MATCH(CONCATENATE("21#",$B175),souhrn!$E$2:$E$1899,0),1),body!$A$2:$A$34,0),1),"")</f>
        <v>14</v>
      </c>
      <c r="N175">
        <f>IFERROR(INDEX(body!$F$2:$F$34,MATCH(INDEX(souhrn!$C$2:$C$1899,MATCH(CONCATENATE("22#",$B175),souhrn!$E$2:$E$1899,0),1),body!$A$2:$A$34,0),1),"")</f>
        <v>10</v>
      </c>
      <c r="O175">
        <f>IFERROR(INDEX(body!$F$2:$F$34,MATCH(INDEX(souhrn!$C$2:$C$1899,MATCH(CONCATENATE("23#",$B175),souhrn!$E$2:$E$1899,0),1),body!$A$2:$A$34,0),1),"")</f>
        <v>21</v>
      </c>
      <c r="P175">
        <f>IFERROR(INDEX(body!$F$2:$F$34,MATCH(INDEX(souhrn!$C$2:$C$1899,MATCH(CONCATENATE("24#",$B175),souhrn!$E$2:$E$1899,0),1),body!$A$2:$A$34,0),1),"")</f>
        <v>10</v>
      </c>
      <c r="Q175" t="str">
        <f>IFERROR(INDEX(body!$D$2:$D$34,MATCH(INDEX(souhrn!$C$2:$C$1899,MATCH(CONCATENATE("9#",$B175),souhrn!$E$2:$E$1899,0),1),body!$A$2:$A$34,0),1),"")</f>
        <v/>
      </c>
      <c r="R175" t="str">
        <f>IFERROR(INDEX(body!$D$2:$D$34,MATCH(INDEX(souhrn!$C$2:$C$1899,MATCH(CONCATENATE("10#",$B175),souhrn!$E$2:$E$1899,0),1),body!$A$2:$A$34,0),1),"")</f>
        <v/>
      </c>
      <c r="S175" t="str">
        <f>IFERROR(INDEX(body!$C$2:$C$34,MATCH(INDEX(souhrn!$C$2:$C$1899,MATCH(CONCATENATE("11#",$B175),souhrn!$E$2:$E$1899,0),1),body!$A$2:$A$34,0),1),"")</f>
        <v/>
      </c>
      <c r="T175" t="str">
        <f>IFERROR(INDEX(body!$C$2:$C$34,MATCH(INDEX(souhrn!$C$2:$C$1899,MATCH(CONCATENATE("12#",$B175),souhrn!$E$2:$E$1899,0),1),body!$A$2:$A$34,0),1),"")</f>
        <v/>
      </c>
      <c r="U175" t="str">
        <f>IFERROR(INDEX(body!$C$2:$C$34,MATCH(INDEX(souhrn!$C$2:$C$1899,MATCH(CONCATENATE("13#",$B175),souhrn!$E$2:$E$1899,0),1),body!$A$2:$A$34,0),1),"")</f>
        <v/>
      </c>
      <c r="V175" t="str">
        <f>IFERROR(INDEX(body!$C$2:$C$34,MATCH(INDEX(souhrn!$C$2:$C$1899,MATCH(CONCATENATE("14#",$B175),souhrn!$E$2:$E$1899,0),1),body!$A$2:$A$34,0),1),"")</f>
        <v/>
      </c>
      <c r="W175" t="str">
        <f>IFERROR(INDEX(body!$E$2:$E$34,MATCH(INDEX(souhrn!$C$2:$C$1899,MATCH(CONCATENATE("15#",$B175),souhrn!$E$2:$E$1899,0),1),body!$A$2:$A$34,0),1),"")</f>
        <v/>
      </c>
      <c r="X175" t="str">
        <f>IFERROR(INDEX(body!$E$2:$E$34,MATCH(INDEX(souhrn!$C$2:$C$1899,MATCH(CONCATENATE("16#",$B175),souhrn!$E$2:$E$1899,0),1),body!$A$2:$A$34,0),1),"")</f>
        <v/>
      </c>
      <c r="Y175" t="str">
        <f>IFERROR(INDEX(body!$E$2:$E$34,MATCH(INDEX(souhrn!$C$2:$C$1899,MATCH(CONCATENATE("17#",$B175),souhrn!$E$2:$E$1899,0),1),body!$A$2:$A$34,0),1),"")</f>
        <v/>
      </c>
      <c r="Z175" t="str">
        <f>IFERROR(INDEX(body!$E$2:$E$34,MATCH(INDEX(souhrn!$C$2:$C$1899,MATCH(CONCATENATE("18#",$B175),souhrn!$E$2:$E$1899,0),1),body!$A$2:$A$34,0),1),"")</f>
        <v/>
      </c>
      <c r="AA175">
        <f>INDEX(zavody!B:B,MATCH(B175,zavody!A:A,0))</f>
        <v>6</v>
      </c>
      <c r="AB175">
        <f t="shared" si="13"/>
        <v>90</v>
      </c>
      <c r="AC175">
        <f t="shared" si="14"/>
        <v>90</v>
      </c>
      <c r="AD175">
        <v>171</v>
      </c>
      <c r="AE175">
        <f t="shared" si="16"/>
        <v>90</v>
      </c>
      <c r="AF175">
        <v>73</v>
      </c>
    </row>
    <row r="176" spans="1:32" x14ac:dyDescent="0.45">
      <c r="A176">
        <v>5375</v>
      </c>
      <c r="B176" t="s">
        <v>152</v>
      </c>
      <c r="C176" t="str">
        <f>IFERROR(INDEX(body!$B$2:$B$34,MATCH(INDEX(souhrn!$C$2:$C$1899,MATCH(CONCATENATE("1#",$B176),souhrn!$E$2:$E$1899,0),1),body!$A$2:$A$34,0),1),"")</f>
        <v/>
      </c>
      <c r="D176" t="str">
        <f>IFERROR(INDEX(body!$B$2:$B$34,MATCH(INDEX(souhrn!$C$2:$C$1899,MATCH(CONCATENATE("2#",$B176),souhrn!$E$2:$E$1899,0),1),body!$A$2:$A$34,0),1),"")</f>
        <v/>
      </c>
      <c r="E176" t="str">
        <f>IFERROR(INDEX(body!$B$2:$B$34,MATCH(INDEX(souhrn!$C$2:$C$1899,MATCH(CONCATENATE("3#",$B176),souhrn!$E$2:$E$1899,0),1),body!$A$2:$A$34,0),1),"")</f>
        <v/>
      </c>
      <c r="F176" t="str">
        <f>IFERROR(INDEX(body!$B$2:$B$34,MATCH(INDEX(souhrn!$C$2:$C$1899,MATCH(CONCATENATE("4#",$B176),souhrn!$E$2:$E$1899,0),1),body!$A$2:$A$34,0),1),"")</f>
        <v/>
      </c>
      <c r="G176" t="str">
        <f>IFERROR(INDEX(body!$B$2:$B$34,MATCH(INDEX(souhrn!$C$2:$C$1899,MATCH(CONCATENATE("5#",$B176),souhrn!$E$2:$E$1899,0),1),body!$A$2:$A$34,0),1),"")</f>
        <v/>
      </c>
      <c r="H176" t="str">
        <f>IFERROR(INDEX(body!$B$2:$B$34,MATCH(INDEX(souhrn!$C$2:$C$1899,MATCH(CONCATENATE("6#",$B176),souhrn!$E$2:$E$1899,0),1),body!$A$2:$A$34,0),1),"")</f>
        <v/>
      </c>
      <c r="I176" t="str">
        <f>IFERROR(INDEX(body!$B$2:$B$34,MATCH(INDEX(souhrn!$C$2:$C$1899,MATCH(CONCATENATE("7#",$B176),souhrn!$E$2:$E$1899,0),1),body!$A$2:$A$34,0),1),"")</f>
        <v/>
      </c>
      <c r="J176" t="str">
        <f>IFERROR(INDEX(body!$B$2:$B$34,MATCH(INDEX(souhrn!$C$2:$C$1899,MATCH(CONCATENATE("8#",$B176),souhrn!$E$2:$E$1899,0),1),body!$A$2:$A$34,0),1),"")</f>
        <v/>
      </c>
      <c r="K176">
        <f>IFERROR(INDEX(body!$F$2:$F$34,MATCH(INDEX(souhrn!$C$2:$C$1899,MATCH(CONCATENATE("19#",$B176),souhrn!$E$2:$E$1899,0),1),body!$A$2:$A$34,0),1),"")</f>
        <v>8</v>
      </c>
      <c r="L176">
        <f>IFERROR(INDEX(body!$F$2:$F$34,MATCH(INDEX(souhrn!$C$2:$C$1899,MATCH(CONCATENATE("20#",$B176),souhrn!$E$2:$E$1899,0),1),body!$A$2:$A$34,0),1),"")</f>
        <v>12</v>
      </c>
      <c r="M176">
        <f>IFERROR(INDEX(body!$F$2:$F$34,MATCH(INDEX(souhrn!$C$2:$C$1899,MATCH(CONCATENATE("21#",$B176),souhrn!$E$2:$E$1899,0),1),body!$A$2:$A$34,0),1),"")</f>
        <v>10</v>
      </c>
      <c r="N176">
        <f>IFERROR(INDEX(body!$F$2:$F$34,MATCH(INDEX(souhrn!$C$2:$C$1899,MATCH(CONCATENATE("22#",$B176),souhrn!$E$2:$E$1899,0),1),body!$A$2:$A$34,0),1),"")</f>
        <v>10</v>
      </c>
      <c r="O176">
        <f>IFERROR(INDEX(body!$F$2:$F$34,MATCH(INDEX(souhrn!$C$2:$C$1899,MATCH(CONCATENATE("23#",$B176),souhrn!$E$2:$E$1899,0),1),body!$A$2:$A$34,0),1),"")</f>
        <v>16</v>
      </c>
      <c r="P176">
        <f>IFERROR(INDEX(body!$F$2:$F$34,MATCH(INDEX(souhrn!$C$2:$C$1899,MATCH(CONCATENATE("24#",$B176),souhrn!$E$2:$E$1899,0),1),body!$A$2:$A$34,0),1),"")</f>
        <v>14</v>
      </c>
      <c r="Q176" t="str">
        <f>IFERROR(INDEX(body!$D$2:$D$34,MATCH(INDEX(souhrn!$C$2:$C$1899,MATCH(CONCATENATE("9#",$B176),souhrn!$E$2:$E$1899,0),1),body!$A$2:$A$34,0),1),"")</f>
        <v/>
      </c>
      <c r="R176" t="str">
        <f>IFERROR(INDEX(body!$D$2:$D$34,MATCH(INDEX(souhrn!$C$2:$C$1899,MATCH(CONCATENATE("10#",$B176),souhrn!$E$2:$E$1899,0),1),body!$A$2:$A$34,0),1),"")</f>
        <v/>
      </c>
      <c r="S176" t="str">
        <f>IFERROR(INDEX(body!$C$2:$C$34,MATCH(INDEX(souhrn!$C$2:$C$1899,MATCH(CONCATENATE("11#",$B176),souhrn!$E$2:$E$1899,0),1),body!$A$2:$A$34,0),1),"")</f>
        <v/>
      </c>
      <c r="T176" t="str">
        <f>IFERROR(INDEX(body!$C$2:$C$34,MATCH(INDEX(souhrn!$C$2:$C$1899,MATCH(CONCATENATE("12#",$B176),souhrn!$E$2:$E$1899,0),1),body!$A$2:$A$34,0),1),"")</f>
        <v/>
      </c>
      <c r="U176" t="str">
        <f>IFERROR(INDEX(body!$C$2:$C$34,MATCH(INDEX(souhrn!$C$2:$C$1899,MATCH(CONCATENATE("13#",$B176),souhrn!$E$2:$E$1899,0),1),body!$A$2:$A$34,0),1),"")</f>
        <v/>
      </c>
      <c r="V176" t="str">
        <f>IFERROR(INDEX(body!$C$2:$C$34,MATCH(INDEX(souhrn!$C$2:$C$1899,MATCH(CONCATENATE("14#",$B176),souhrn!$E$2:$E$1899,0),1),body!$A$2:$A$34,0),1),"")</f>
        <v/>
      </c>
      <c r="W176">
        <f>IFERROR(INDEX(body!$E$2:$E$34,MATCH(INDEX(souhrn!$C$2:$C$1899,MATCH(CONCATENATE("15#",$B176),souhrn!$E$2:$E$1899,0),1),body!$A$2:$A$34,0),1),"")</f>
        <v>10</v>
      </c>
      <c r="X176">
        <f>IFERROR(INDEX(body!$E$2:$E$34,MATCH(INDEX(souhrn!$C$2:$C$1899,MATCH(CONCATENATE("16#",$B176),souhrn!$E$2:$E$1899,0),1),body!$A$2:$A$34,0),1),"")</f>
        <v>10</v>
      </c>
      <c r="Y176" t="str">
        <f>IFERROR(INDEX(body!$E$2:$E$34,MATCH(INDEX(souhrn!$C$2:$C$1899,MATCH(CONCATENATE("17#",$B176),souhrn!$E$2:$E$1899,0),1),body!$A$2:$A$34,0),1),"")</f>
        <v/>
      </c>
      <c r="Z176" t="str">
        <f>IFERROR(INDEX(body!$E$2:$E$34,MATCH(INDEX(souhrn!$C$2:$C$1899,MATCH(CONCATENATE("18#",$B176),souhrn!$E$2:$E$1899,0),1),body!$A$2:$A$34,0),1),"")</f>
        <v/>
      </c>
      <c r="AA176">
        <f>INDEX(zavody!B:B,MATCH(B176,zavody!A:A,0))</f>
        <v>8</v>
      </c>
      <c r="AB176">
        <f t="shared" si="13"/>
        <v>90</v>
      </c>
      <c r="AC176">
        <f t="shared" si="14"/>
        <v>90</v>
      </c>
      <c r="AD176">
        <v>172</v>
      </c>
      <c r="AE176">
        <f t="shared" si="16"/>
        <v>70</v>
      </c>
      <c r="AF176">
        <v>237</v>
      </c>
    </row>
    <row r="177" spans="1:32" x14ac:dyDescent="0.45">
      <c r="A177">
        <v>7046</v>
      </c>
      <c r="B177" t="s">
        <v>310</v>
      </c>
      <c r="C177" t="str">
        <f>IFERROR(INDEX(body!$B$2:$B$34,MATCH(INDEX(souhrn!$C$2:$C$1899,MATCH(CONCATENATE("1#",$B177),souhrn!$E$2:$E$1899,0),1),body!$A$2:$A$34,0),1),"")</f>
        <v/>
      </c>
      <c r="D177" t="str">
        <f>IFERROR(INDEX(body!$B$2:$B$34,MATCH(INDEX(souhrn!$C$2:$C$1899,MATCH(CONCATENATE("2#",$B177),souhrn!$E$2:$E$1899,0),1),body!$A$2:$A$34,0),1),"")</f>
        <v/>
      </c>
      <c r="E177" t="str">
        <f>IFERROR(INDEX(body!$B$2:$B$34,MATCH(INDEX(souhrn!$C$2:$C$1899,MATCH(CONCATENATE("3#",$B177),souhrn!$E$2:$E$1899,0),1),body!$A$2:$A$34,0),1),"")</f>
        <v/>
      </c>
      <c r="F177" t="str">
        <f>IFERROR(INDEX(body!$B$2:$B$34,MATCH(INDEX(souhrn!$C$2:$C$1899,MATCH(CONCATENATE("4#",$B177),souhrn!$E$2:$E$1899,0),1),body!$A$2:$A$34,0),1),"")</f>
        <v/>
      </c>
      <c r="G177" t="str">
        <f>IFERROR(INDEX(body!$B$2:$B$34,MATCH(INDEX(souhrn!$C$2:$C$1899,MATCH(CONCATENATE("5#",$B177),souhrn!$E$2:$E$1899,0),1),body!$A$2:$A$34,0),1),"")</f>
        <v/>
      </c>
      <c r="H177" t="str">
        <f>IFERROR(INDEX(body!$B$2:$B$34,MATCH(INDEX(souhrn!$C$2:$C$1899,MATCH(CONCATENATE("6#",$B177),souhrn!$E$2:$E$1899,0),1),body!$A$2:$A$34,0),1),"")</f>
        <v/>
      </c>
      <c r="I177" t="str">
        <f>IFERROR(INDEX(body!$B$2:$B$34,MATCH(INDEX(souhrn!$C$2:$C$1899,MATCH(CONCATENATE("7#",$B177),souhrn!$E$2:$E$1899,0),1),body!$A$2:$A$34,0),1),"")</f>
        <v/>
      </c>
      <c r="J177" t="str">
        <f>IFERROR(INDEX(body!$B$2:$B$34,MATCH(INDEX(souhrn!$C$2:$C$1899,MATCH(CONCATENATE("8#",$B177),souhrn!$E$2:$E$1899,0),1),body!$A$2:$A$34,0),1),"")</f>
        <v/>
      </c>
      <c r="K177" t="str">
        <f>IFERROR(INDEX(body!$F$2:$F$34,MATCH(INDEX(souhrn!$C$2:$C$1899,MATCH(CONCATENATE("19#",$B177),souhrn!$E$2:$E$1899,0),1),body!$A$2:$A$34,0),1),"")</f>
        <v/>
      </c>
      <c r="L177" t="str">
        <f>IFERROR(INDEX(body!$F$2:$F$34,MATCH(INDEX(souhrn!$C$2:$C$1899,MATCH(CONCATENATE("20#",$B177),souhrn!$E$2:$E$1899,0),1),body!$A$2:$A$34,0),1),"")</f>
        <v/>
      </c>
      <c r="M177" t="str">
        <f>IFERROR(INDEX(body!$F$2:$F$34,MATCH(INDEX(souhrn!$C$2:$C$1899,MATCH(CONCATENATE("21#",$B177),souhrn!$E$2:$E$1899,0),1),body!$A$2:$A$34,0),1),"")</f>
        <v/>
      </c>
      <c r="N177" t="str">
        <f>IFERROR(INDEX(body!$F$2:$F$34,MATCH(INDEX(souhrn!$C$2:$C$1899,MATCH(CONCATENATE("22#",$B177),souhrn!$E$2:$E$1899,0),1),body!$A$2:$A$34,0),1),"")</f>
        <v/>
      </c>
      <c r="O177" t="str">
        <f>IFERROR(INDEX(body!$F$2:$F$34,MATCH(INDEX(souhrn!$C$2:$C$1899,MATCH(CONCATENATE("23#",$B177),souhrn!$E$2:$E$1899,0),1),body!$A$2:$A$34,0),1),"")</f>
        <v/>
      </c>
      <c r="P177" t="str">
        <f>IFERROR(INDEX(body!$F$2:$F$34,MATCH(INDEX(souhrn!$C$2:$C$1899,MATCH(CONCATENATE("24#",$B177),souhrn!$E$2:$E$1899,0),1),body!$A$2:$A$34,0),1),"")</f>
        <v/>
      </c>
      <c r="Q177" t="str">
        <f>IFERROR(INDEX(body!$D$2:$D$34,MATCH(INDEX(souhrn!$C$2:$C$1899,MATCH(CONCATENATE("9#",$B177),souhrn!$E$2:$E$1899,0),1),body!$A$2:$A$34,0),1),"")</f>
        <v/>
      </c>
      <c r="R177" t="str">
        <f>IFERROR(INDEX(body!$D$2:$D$34,MATCH(INDEX(souhrn!$C$2:$C$1899,MATCH(CONCATENATE("10#",$B177),souhrn!$E$2:$E$1899,0),1),body!$A$2:$A$34,0),1),"")</f>
        <v/>
      </c>
      <c r="S177" t="str">
        <f>IFERROR(INDEX(body!$C$2:$C$34,MATCH(INDEX(souhrn!$C$2:$C$1899,MATCH(CONCATENATE("11#",$B177),souhrn!$E$2:$E$1899,0),1),body!$A$2:$A$34,0),1),"")</f>
        <v/>
      </c>
      <c r="T177" t="str">
        <f>IFERROR(INDEX(body!$C$2:$C$34,MATCH(INDEX(souhrn!$C$2:$C$1899,MATCH(CONCATENATE("12#",$B177),souhrn!$E$2:$E$1899,0),1),body!$A$2:$A$34,0),1),"")</f>
        <v/>
      </c>
      <c r="U177" t="str">
        <f>IFERROR(INDEX(body!$C$2:$C$34,MATCH(INDEX(souhrn!$C$2:$C$1899,MATCH(CONCATENATE("13#",$B177),souhrn!$E$2:$E$1899,0),1),body!$A$2:$A$34,0),1),"")</f>
        <v/>
      </c>
      <c r="V177" t="str">
        <f>IFERROR(INDEX(body!$C$2:$C$34,MATCH(INDEX(souhrn!$C$2:$C$1899,MATCH(CONCATENATE("14#",$B177),souhrn!$E$2:$E$1899,0),1),body!$A$2:$A$34,0),1),"")</f>
        <v/>
      </c>
      <c r="W177">
        <f>IFERROR(INDEX(body!$E$2:$E$34,MATCH(INDEX(souhrn!$C$2:$C$1899,MATCH(CONCATENATE("15#",$B177),souhrn!$E$2:$E$1899,0),1),body!$A$2:$A$34,0),1),"")</f>
        <v>22</v>
      </c>
      <c r="X177">
        <f>IFERROR(INDEX(body!$E$2:$E$34,MATCH(INDEX(souhrn!$C$2:$C$1899,MATCH(CONCATENATE("16#",$B177),souhrn!$E$2:$E$1899,0),1),body!$A$2:$A$34,0),1),"")</f>
        <v>22</v>
      </c>
      <c r="Y177">
        <f>IFERROR(INDEX(body!$E$2:$E$34,MATCH(INDEX(souhrn!$C$2:$C$1899,MATCH(CONCATENATE("17#",$B177),souhrn!$E$2:$E$1899,0),1),body!$A$2:$A$34,0),1),"")</f>
        <v>22</v>
      </c>
      <c r="Z177">
        <f>IFERROR(INDEX(body!$E$2:$E$34,MATCH(INDEX(souhrn!$C$2:$C$1899,MATCH(CONCATENATE("18#",$B177),souhrn!$E$2:$E$1899,0),1),body!$A$2:$A$34,0),1),"")</f>
        <v>22</v>
      </c>
      <c r="AA177">
        <f>INDEX(zavody!B:B,MATCH(B177,zavody!A:A,0))</f>
        <v>4</v>
      </c>
      <c r="AB177">
        <f t="shared" si="13"/>
        <v>88</v>
      </c>
      <c r="AC177">
        <f t="shared" si="14"/>
        <v>88</v>
      </c>
      <c r="AD177">
        <v>173</v>
      </c>
    </row>
    <row r="178" spans="1:32" x14ac:dyDescent="0.45">
      <c r="A178">
        <v>6929</v>
      </c>
      <c r="B178" t="s">
        <v>232</v>
      </c>
      <c r="C178" t="str">
        <f>IFERROR(INDEX(body!$B$2:$B$34,MATCH(INDEX(souhrn!$C$2:$C$1899,MATCH(CONCATENATE("1#",$B178),souhrn!$E$2:$E$1899,0),1),body!$A$2:$A$34,0),1),"")</f>
        <v/>
      </c>
      <c r="D178" t="str">
        <f>IFERROR(INDEX(body!$B$2:$B$34,MATCH(INDEX(souhrn!$C$2:$C$1899,MATCH(CONCATENATE("2#",$B178),souhrn!$E$2:$E$1899,0),1),body!$A$2:$A$34,0),1),"")</f>
        <v/>
      </c>
      <c r="E178" t="str">
        <f>IFERROR(INDEX(body!$B$2:$B$34,MATCH(INDEX(souhrn!$C$2:$C$1899,MATCH(CONCATENATE("3#",$B178),souhrn!$E$2:$E$1899,0),1),body!$A$2:$A$34,0),1),"")</f>
        <v/>
      </c>
      <c r="F178" t="str">
        <f>IFERROR(INDEX(body!$B$2:$B$34,MATCH(INDEX(souhrn!$C$2:$C$1899,MATCH(CONCATENATE("4#",$B178),souhrn!$E$2:$E$1899,0),1),body!$A$2:$A$34,0),1),"")</f>
        <v/>
      </c>
      <c r="G178" t="str">
        <f>IFERROR(INDEX(body!$B$2:$B$34,MATCH(INDEX(souhrn!$C$2:$C$1899,MATCH(CONCATENATE("5#",$B178),souhrn!$E$2:$E$1899,0),1),body!$A$2:$A$34,0),1),"")</f>
        <v/>
      </c>
      <c r="H178" t="str">
        <f>IFERROR(INDEX(body!$B$2:$B$34,MATCH(INDEX(souhrn!$C$2:$C$1899,MATCH(CONCATENATE("6#",$B178),souhrn!$E$2:$E$1899,0),1),body!$A$2:$A$34,0),1),"")</f>
        <v/>
      </c>
      <c r="I178" t="str">
        <f>IFERROR(INDEX(body!$B$2:$B$34,MATCH(INDEX(souhrn!$C$2:$C$1899,MATCH(CONCATENATE("7#",$B178),souhrn!$E$2:$E$1899,0),1),body!$A$2:$A$34,0),1),"")</f>
        <v/>
      </c>
      <c r="J178" t="str">
        <f>IFERROR(INDEX(body!$B$2:$B$34,MATCH(INDEX(souhrn!$C$2:$C$1899,MATCH(CONCATENATE("8#",$B178),souhrn!$E$2:$E$1899,0),1),body!$A$2:$A$34,0),1),"")</f>
        <v/>
      </c>
      <c r="K178">
        <f>IFERROR(INDEX(body!$F$2:$F$34,MATCH(INDEX(souhrn!$C$2:$C$1899,MATCH(CONCATENATE("19#",$B178),souhrn!$E$2:$E$1899,0),1),body!$A$2:$A$34,0),1),"")</f>
        <v>12</v>
      </c>
      <c r="L178">
        <f>IFERROR(INDEX(body!$F$2:$F$34,MATCH(INDEX(souhrn!$C$2:$C$1899,MATCH(CONCATENATE("20#",$B178),souhrn!$E$2:$E$1899,0),1),body!$A$2:$A$34,0),1),"")</f>
        <v>8</v>
      </c>
      <c r="M178" t="str">
        <f>IFERROR(INDEX(body!$F$2:$F$34,MATCH(INDEX(souhrn!$C$2:$C$1899,MATCH(CONCATENATE("21#",$B178),souhrn!$E$2:$E$1899,0),1),body!$A$2:$A$34,0),1),"")</f>
        <v/>
      </c>
      <c r="N178" t="str">
        <f>IFERROR(INDEX(body!$F$2:$F$34,MATCH(INDEX(souhrn!$C$2:$C$1899,MATCH(CONCATENATE("22#",$B178),souhrn!$E$2:$E$1899,0),1),body!$A$2:$A$34,0),1),"")</f>
        <v/>
      </c>
      <c r="O178" t="str">
        <f>IFERROR(INDEX(body!$F$2:$F$34,MATCH(INDEX(souhrn!$C$2:$C$1899,MATCH(CONCATENATE("23#",$B178),souhrn!$E$2:$E$1899,0),1),body!$A$2:$A$34,0),1),"")</f>
        <v/>
      </c>
      <c r="P178" t="str">
        <f>IFERROR(INDEX(body!$F$2:$F$34,MATCH(INDEX(souhrn!$C$2:$C$1899,MATCH(CONCATENATE("24#",$B178),souhrn!$E$2:$E$1899,0),1),body!$A$2:$A$34,0),1),"")</f>
        <v/>
      </c>
      <c r="Q178" t="str">
        <f>IFERROR(INDEX(body!$D$2:$D$34,MATCH(INDEX(souhrn!$C$2:$C$1899,MATCH(CONCATENATE("9#",$B178),souhrn!$E$2:$E$1899,0),1),body!$A$2:$A$34,0),1),"")</f>
        <v/>
      </c>
      <c r="R178" t="str">
        <f>IFERROR(INDEX(body!$D$2:$D$34,MATCH(INDEX(souhrn!$C$2:$C$1899,MATCH(CONCATENATE("10#",$B178),souhrn!$E$2:$E$1899,0),1),body!$A$2:$A$34,0),1),"")</f>
        <v/>
      </c>
      <c r="S178" t="str">
        <f>IFERROR(INDEX(body!$C$2:$C$34,MATCH(INDEX(souhrn!$C$2:$C$1899,MATCH(CONCATENATE("11#",$B178),souhrn!$E$2:$E$1899,0),1),body!$A$2:$A$34,0),1),"")</f>
        <v/>
      </c>
      <c r="T178" t="str">
        <f>IFERROR(INDEX(body!$C$2:$C$34,MATCH(INDEX(souhrn!$C$2:$C$1899,MATCH(CONCATENATE("12#",$B178),souhrn!$E$2:$E$1899,0),1),body!$A$2:$A$34,0),1),"")</f>
        <v/>
      </c>
      <c r="U178">
        <f>IFERROR(INDEX(body!$C$2:$C$34,MATCH(INDEX(souhrn!$C$2:$C$1899,MATCH(CONCATENATE("13#",$B178),souhrn!$E$2:$E$1899,0),1),body!$A$2:$A$34,0),1),"")</f>
        <v>8</v>
      </c>
      <c r="V178">
        <f>IFERROR(INDEX(body!$C$2:$C$34,MATCH(INDEX(souhrn!$C$2:$C$1899,MATCH(CONCATENATE("14#",$B178),souhrn!$E$2:$E$1899,0),1),body!$A$2:$A$34,0),1),"")</f>
        <v>14</v>
      </c>
      <c r="W178">
        <f>IFERROR(INDEX(body!$E$2:$E$34,MATCH(INDEX(souhrn!$C$2:$C$1899,MATCH(CONCATENATE("15#",$B178),souhrn!$E$2:$E$1899,0),1),body!$A$2:$A$34,0),1),"")</f>
        <v>12</v>
      </c>
      <c r="X178">
        <f>IFERROR(INDEX(body!$E$2:$E$34,MATCH(INDEX(souhrn!$C$2:$C$1899,MATCH(CONCATENATE("16#",$B178),souhrn!$E$2:$E$1899,0),1),body!$A$2:$A$34,0),1),"")</f>
        <v>18</v>
      </c>
      <c r="Y178">
        <f>IFERROR(INDEX(body!$E$2:$E$34,MATCH(INDEX(souhrn!$C$2:$C$1899,MATCH(CONCATENATE("17#",$B178),souhrn!$E$2:$E$1899,0),1),body!$A$2:$A$34,0),1),"")</f>
        <v>8</v>
      </c>
      <c r="Z178">
        <f>IFERROR(INDEX(body!$E$2:$E$34,MATCH(INDEX(souhrn!$C$2:$C$1899,MATCH(CONCATENATE("18#",$B178),souhrn!$E$2:$E$1899,0),1),body!$A$2:$A$34,0),1),"")</f>
        <v>8</v>
      </c>
      <c r="AA178">
        <f>INDEX(zavody!B:B,MATCH(B178,zavody!A:A,0))</f>
        <v>8</v>
      </c>
      <c r="AB178">
        <f t="shared" si="13"/>
        <v>88</v>
      </c>
      <c r="AC178">
        <f t="shared" si="14"/>
        <v>88</v>
      </c>
      <c r="AD178">
        <v>174</v>
      </c>
    </row>
    <row r="179" spans="1:32" x14ac:dyDescent="0.45">
      <c r="A179">
        <v>1125</v>
      </c>
      <c r="B179" t="s">
        <v>292</v>
      </c>
      <c r="C179" t="str">
        <f>IFERROR(INDEX(body!$B$2:$B$34,MATCH(INDEX(souhrn!$C$2:$C$1899,MATCH(CONCATENATE("1#",$B179),souhrn!$E$2:$E$1899,0),1),body!$A$2:$A$34,0),1),"")</f>
        <v/>
      </c>
      <c r="D179" t="str">
        <f>IFERROR(INDEX(body!$B$2:$B$34,MATCH(INDEX(souhrn!$C$2:$C$1899,MATCH(CONCATENATE("2#",$B179),souhrn!$E$2:$E$1899,0),1),body!$A$2:$A$34,0),1),"")</f>
        <v/>
      </c>
      <c r="E179" t="str">
        <f>IFERROR(INDEX(body!$B$2:$B$34,MATCH(INDEX(souhrn!$C$2:$C$1899,MATCH(CONCATENATE("3#",$B179),souhrn!$E$2:$E$1899,0),1),body!$A$2:$A$34,0),1),"")</f>
        <v/>
      </c>
      <c r="F179" t="str">
        <f>IFERROR(INDEX(body!$B$2:$B$34,MATCH(INDEX(souhrn!$C$2:$C$1899,MATCH(CONCATENATE("4#",$B179),souhrn!$E$2:$E$1899,0),1),body!$A$2:$A$34,0),1),"")</f>
        <v/>
      </c>
      <c r="G179" t="str">
        <f>IFERROR(INDEX(body!$B$2:$B$34,MATCH(INDEX(souhrn!$C$2:$C$1899,MATCH(CONCATENATE("5#",$B179),souhrn!$E$2:$E$1899,0),1),body!$A$2:$A$34,0),1),"")</f>
        <v/>
      </c>
      <c r="H179" t="str">
        <f>IFERROR(INDEX(body!$B$2:$B$34,MATCH(INDEX(souhrn!$C$2:$C$1899,MATCH(CONCATENATE("6#",$B179),souhrn!$E$2:$E$1899,0),1),body!$A$2:$A$34,0),1),"")</f>
        <v/>
      </c>
      <c r="I179" t="str">
        <f>IFERROR(INDEX(body!$B$2:$B$34,MATCH(INDEX(souhrn!$C$2:$C$1899,MATCH(CONCATENATE("7#",$B179),souhrn!$E$2:$E$1899,0),1),body!$A$2:$A$34,0),1),"")</f>
        <v/>
      </c>
      <c r="J179" t="str">
        <f>IFERROR(INDEX(body!$B$2:$B$34,MATCH(INDEX(souhrn!$C$2:$C$1899,MATCH(CONCATENATE("8#",$B179),souhrn!$E$2:$E$1899,0),1),body!$A$2:$A$34,0),1),"")</f>
        <v/>
      </c>
      <c r="K179" t="str">
        <f>IFERROR(INDEX(body!$F$2:$F$34,MATCH(INDEX(souhrn!$C$2:$C$1899,MATCH(CONCATENATE("19#",$B179),souhrn!$E$2:$E$1899,0),1),body!$A$2:$A$34,0),1),"")</f>
        <v/>
      </c>
      <c r="L179" t="str">
        <f>IFERROR(INDEX(body!$F$2:$F$34,MATCH(INDEX(souhrn!$C$2:$C$1899,MATCH(CONCATENATE("20#",$B179),souhrn!$E$2:$E$1899,0),1),body!$A$2:$A$34,0),1),"")</f>
        <v/>
      </c>
      <c r="M179" t="str">
        <f>IFERROR(INDEX(body!$F$2:$F$34,MATCH(INDEX(souhrn!$C$2:$C$1899,MATCH(CONCATENATE("21#",$B179),souhrn!$E$2:$E$1899,0),1),body!$A$2:$A$34,0),1),"")</f>
        <v/>
      </c>
      <c r="N179" t="str">
        <f>IFERROR(INDEX(body!$F$2:$F$34,MATCH(INDEX(souhrn!$C$2:$C$1899,MATCH(CONCATENATE("22#",$B179),souhrn!$E$2:$E$1899,0),1),body!$A$2:$A$34,0),1),"")</f>
        <v/>
      </c>
      <c r="O179" t="str">
        <f>IFERROR(INDEX(body!$F$2:$F$34,MATCH(INDEX(souhrn!$C$2:$C$1899,MATCH(CONCATENATE("23#",$B179),souhrn!$E$2:$E$1899,0),1),body!$A$2:$A$34,0),1),"")</f>
        <v/>
      </c>
      <c r="P179" t="str">
        <f>IFERROR(INDEX(body!$F$2:$F$34,MATCH(INDEX(souhrn!$C$2:$C$1899,MATCH(CONCATENATE("24#",$B179),souhrn!$E$2:$E$1899,0),1),body!$A$2:$A$34,0),1),"")</f>
        <v/>
      </c>
      <c r="Q179" t="str">
        <f>IFERROR(INDEX(body!$D$2:$D$34,MATCH(INDEX(souhrn!$C$2:$C$1899,MATCH(CONCATENATE("9#",$B179),souhrn!$E$2:$E$1899,0),1),body!$A$2:$A$34,0),1),"")</f>
        <v/>
      </c>
      <c r="R179" t="str">
        <f>IFERROR(INDEX(body!$D$2:$D$34,MATCH(INDEX(souhrn!$C$2:$C$1899,MATCH(CONCATENATE("10#",$B179),souhrn!$E$2:$E$1899,0),1),body!$A$2:$A$34,0),1),"")</f>
        <v/>
      </c>
      <c r="S179" t="str">
        <f>IFERROR(INDEX(body!$C$2:$C$34,MATCH(INDEX(souhrn!$C$2:$C$1899,MATCH(CONCATENATE("11#",$B179),souhrn!$E$2:$E$1899,0),1),body!$A$2:$A$34,0),1),"")</f>
        <v/>
      </c>
      <c r="T179" t="str">
        <f>IFERROR(INDEX(body!$C$2:$C$34,MATCH(INDEX(souhrn!$C$2:$C$1899,MATCH(CONCATENATE("12#",$B179),souhrn!$E$2:$E$1899,0),1),body!$A$2:$A$34,0),1),"")</f>
        <v/>
      </c>
      <c r="U179" t="str">
        <f>IFERROR(INDEX(body!$C$2:$C$34,MATCH(INDEX(souhrn!$C$2:$C$1899,MATCH(CONCATENATE("13#",$B179),souhrn!$E$2:$E$1899,0),1),body!$A$2:$A$34,0),1),"")</f>
        <v/>
      </c>
      <c r="V179" t="str">
        <f>IFERROR(INDEX(body!$C$2:$C$34,MATCH(INDEX(souhrn!$C$2:$C$1899,MATCH(CONCATENATE("14#",$B179),souhrn!$E$2:$E$1899,0),1),body!$A$2:$A$34,0),1),"")</f>
        <v/>
      </c>
      <c r="W179">
        <f>IFERROR(INDEX(body!$E$2:$E$34,MATCH(INDEX(souhrn!$C$2:$C$1899,MATCH(CONCATENATE("15#",$B179),souhrn!$E$2:$E$1899,0),1),body!$A$2:$A$34,0),1),"")</f>
        <v>22</v>
      </c>
      <c r="X179">
        <f>IFERROR(INDEX(body!$E$2:$E$34,MATCH(INDEX(souhrn!$C$2:$C$1899,MATCH(CONCATENATE("16#",$B179),souhrn!$E$2:$E$1899,0),1),body!$A$2:$A$34,0),1),"")</f>
        <v>22</v>
      </c>
      <c r="Y179">
        <f>IFERROR(INDEX(body!$E$2:$E$34,MATCH(INDEX(souhrn!$C$2:$C$1899,MATCH(CONCATENATE("17#",$B179),souhrn!$E$2:$E$1899,0),1),body!$A$2:$A$34,0),1),"")</f>
        <v>22</v>
      </c>
      <c r="Z179">
        <f>IFERROR(INDEX(body!$E$2:$E$34,MATCH(INDEX(souhrn!$C$2:$C$1899,MATCH(CONCATENATE("18#",$B179),souhrn!$E$2:$E$1899,0),1),body!$A$2:$A$34,0),1),"")</f>
        <v>20</v>
      </c>
      <c r="AA179">
        <f>INDEX(zavody!B:B,MATCH(B179,zavody!A:A,0))</f>
        <v>4</v>
      </c>
      <c r="AB179">
        <f t="shared" si="13"/>
        <v>86</v>
      </c>
      <c r="AC179">
        <f t="shared" si="14"/>
        <v>86</v>
      </c>
      <c r="AD179">
        <v>175</v>
      </c>
      <c r="AE179">
        <f>SUM(IFERROR(LARGE(C179:V179,1),0),IFERROR(LARGE(C179:V179,2),0),IFERROR(LARGE(C179:V179,3),0),IFERROR(LARGE(C179:V179,4),0),IFERROR(LARGE(C179:V179,5),0),IFERROR(LARGE(C179:V179,6),0),IFERROR(LARGE(C179:V179,7),0),IFERROR(LARGE(C179:V179,8),0),IFERROR(LARGE(C179:V179,9),0),IFERROR(LARGE(C179:V179,10),0),IFERROR(LARGE(C179:V179,11),0),IFERROR(LARGE(C179:V179,12),0),)</f>
        <v>0</v>
      </c>
      <c r="AF179">
        <v>14</v>
      </c>
    </row>
    <row r="180" spans="1:32" x14ac:dyDescent="0.45">
      <c r="A180">
        <v>2175</v>
      </c>
      <c r="B180" t="s">
        <v>86</v>
      </c>
      <c r="C180" t="str">
        <f>IFERROR(INDEX(body!$B$2:$B$34,MATCH(INDEX(souhrn!$C$2:$C$1899,MATCH(CONCATENATE("1#",$B180),souhrn!$E$2:$E$1899,0),1),body!$A$2:$A$34,0),1),"")</f>
        <v/>
      </c>
      <c r="D180" t="str">
        <f>IFERROR(INDEX(body!$B$2:$B$34,MATCH(INDEX(souhrn!$C$2:$C$1899,MATCH(CONCATENATE("2#",$B180),souhrn!$E$2:$E$1899,0),1),body!$A$2:$A$34,0),1),"")</f>
        <v/>
      </c>
      <c r="E180" t="str">
        <f>IFERROR(INDEX(body!$B$2:$B$34,MATCH(INDEX(souhrn!$C$2:$C$1899,MATCH(CONCATENATE("3#",$B180),souhrn!$E$2:$E$1899,0),1),body!$A$2:$A$34,0),1),"")</f>
        <v/>
      </c>
      <c r="F180" t="str">
        <f>IFERROR(INDEX(body!$B$2:$B$34,MATCH(INDEX(souhrn!$C$2:$C$1899,MATCH(CONCATENATE("4#",$B180),souhrn!$E$2:$E$1899,0),1),body!$A$2:$A$34,0),1),"")</f>
        <v/>
      </c>
      <c r="G180" t="str">
        <f>IFERROR(INDEX(body!$B$2:$B$34,MATCH(INDEX(souhrn!$C$2:$C$1899,MATCH(CONCATENATE("5#",$B180),souhrn!$E$2:$E$1899,0),1),body!$A$2:$A$34,0),1),"")</f>
        <v/>
      </c>
      <c r="H180" t="str">
        <f>IFERROR(INDEX(body!$B$2:$B$34,MATCH(INDEX(souhrn!$C$2:$C$1899,MATCH(CONCATENATE("6#",$B180),souhrn!$E$2:$E$1899,0),1),body!$A$2:$A$34,0),1),"")</f>
        <v/>
      </c>
      <c r="I180" t="str">
        <f>IFERROR(INDEX(body!$B$2:$B$34,MATCH(INDEX(souhrn!$C$2:$C$1899,MATCH(CONCATENATE("7#",$B180),souhrn!$E$2:$E$1899,0),1),body!$A$2:$A$34,0),1),"")</f>
        <v/>
      </c>
      <c r="J180" t="str">
        <f>IFERROR(INDEX(body!$B$2:$B$34,MATCH(INDEX(souhrn!$C$2:$C$1899,MATCH(CONCATENATE("8#",$B180),souhrn!$E$2:$E$1899,0),1),body!$A$2:$A$34,0),1),"")</f>
        <v/>
      </c>
      <c r="K180">
        <f>IFERROR(INDEX(body!$F$2:$F$34,MATCH(INDEX(souhrn!$C$2:$C$1899,MATCH(CONCATENATE("19#",$B180),souhrn!$E$2:$E$1899,0),1),body!$A$2:$A$34,0),1),"")</f>
        <v>20</v>
      </c>
      <c r="L180">
        <f>IFERROR(INDEX(body!$F$2:$F$34,MATCH(INDEX(souhrn!$C$2:$C$1899,MATCH(CONCATENATE("20#",$B180),souhrn!$E$2:$E$1899,0),1),body!$A$2:$A$34,0),1),"")</f>
        <v>18</v>
      </c>
      <c r="M180" t="str">
        <f>IFERROR(INDEX(body!$F$2:$F$34,MATCH(INDEX(souhrn!$C$2:$C$1899,MATCH(CONCATENATE("21#",$B180),souhrn!$E$2:$E$1899,0),1),body!$A$2:$A$34,0),1),"")</f>
        <v/>
      </c>
      <c r="N180" t="str">
        <f>IFERROR(INDEX(body!$F$2:$F$34,MATCH(INDEX(souhrn!$C$2:$C$1899,MATCH(CONCATENATE("22#",$B180),souhrn!$E$2:$E$1899,0),1),body!$A$2:$A$34,0),1),"")</f>
        <v/>
      </c>
      <c r="O180" t="str">
        <f>IFERROR(INDEX(body!$F$2:$F$34,MATCH(INDEX(souhrn!$C$2:$C$1899,MATCH(CONCATENATE("23#",$B180),souhrn!$E$2:$E$1899,0),1),body!$A$2:$A$34,0),1),"")</f>
        <v/>
      </c>
      <c r="P180" t="str">
        <f>IFERROR(INDEX(body!$F$2:$F$34,MATCH(INDEX(souhrn!$C$2:$C$1899,MATCH(CONCATENATE("24#",$B180),souhrn!$E$2:$E$1899,0),1),body!$A$2:$A$34,0),1),"")</f>
        <v/>
      </c>
      <c r="Q180" t="str">
        <f>IFERROR(INDEX(body!$D$2:$D$34,MATCH(INDEX(souhrn!$C$2:$C$1899,MATCH(CONCATENATE("9#",$B180),souhrn!$E$2:$E$1899,0),1),body!$A$2:$A$34,0),1),"")</f>
        <v/>
      </c>
      <c r="R180" t="str">
        <f>IFERROR(INDEX(body!$D$2:$D$34,MATCH(INDEX(souhrn!$C$2:$C$1899,MATCH(CONCATENATE("10#",$B180),souhrn!$E$2:$E$1899,0),1),body!$A$2:$A$34,0),1),"")</f>
        <v/>
      </c>
      <c r="S180">
        <f>IFERROR(INDEX(body!$C$2:$C$34,MATCH(INDEX(souhrn!$C$2:$C$1899,MATCH(CONCATENATE("11#",$B180),souhrn!$E$2:$E$1899,0),1),body!$A$2:$A$34,0),1),"")</f>
        <v>18</v>
      </c>
      <c r="T180">
        <f>IFERROR(INDEX(body!$C$2:$C$34,MATCH(INDEX(souhrn!$C$2:$C$1899,MATCH(CONCATENATE("12#",$B180),souhrn!$E$2:$E$1899,0),1),body!$A$2:$A$34,0),1),"")</f>
        <v>30</v>
      </c>
      <c r="U180" t="str">
        <f>IFERROR(INDEX(body!$C$2:$C$34,MATCH(INDEX(souhrn!$C$2:$C$1899,MATCH(CONCATENATE("13#",$B180),souhrn!$E$2:$E$1899,0),1),body!$A$2:$A$34,0),1),"")</f>
        <v/>
      </c>
      <c r="V180" t="str">
        <f>IFERROR(INDEX(body!$C$2:$C$34,MATCH(INDEX(souhrn!$C$2:$C$1899,MATCH(CONCATENATE("14#",$B180),souhrn!$E$2:$E$1899,0),1),body!$A$2:$A$34,0),1),"")</f>
        <v/>
      </c>
      <c r="W180" t="str">
        <f>IFERROR(INDEX(body!$E$2:$E$34,MATCH(INDEX(souhrn!$C$2:$C$1899,MATCH(CONCATENATE("15#",$B180),souhrn!$E$2:$E$1899,0),1),body!$A$2:$A$34,0),1),"")</f>
        <v/>
      </c>
      <c r="X180" t="str">
        <f>IFERROR(INDEX(body!$E$2:$E$34,MATCH(INDEX(souhrn!$C$2:$C$1899,MATCH(CONCATENATE("16#",$B180),souhrn!$E$2:$E$1899,0),1),body!$A$2:$A$34,0),1),"")</f>
        <v/>
      </c>
      <c r="Y180" t="str">
        <f>IFERROR(INDEX(body!$E$2:$E$34,MATCH(INDEX(souhrn!$C$2:$C$1899,MATCH(CONCATENATE("17#",$B180),souhrn!$E$2:$E$1899,0),1),body!$A$2:$A$34,0),1),"")</f>
        <v/>
      </c>
      <c r="Z180" t="str">
        <f>IFERROR(INDEX(body!$E$2:$E$34,MATCH(INDEX(souhrn!$C$2:$C$1899,MATCH(CONCATENATE("18#",$B180),souhrn!$E$2:$E$1899,0),1),body!$A$2:$A$34,0),1),"")</f>
        <v/>
      </c>
      <c r="AA180">
        <f>INDEX(zavody!B:B,MATCH(B180,zavody!A:A,0))</f>
        <v>4</v>
      </c>
      <c r="AB180">
        <f t="shared" si="13"/>
        <v>86</v>
      </c>
      <c r="AC180">
        <f t="shared" si="14"/>
        <v>86</v>
      </c>
      <c r="AD180">
        <v>176</v>
      </c>
      <c r="AE180">
        <f>SUM(IFERROR(LARGE(C180:V180,1),0),IFERROR(LARGE(C180:V180,2),0),IFERROR(LARGE(C180:V180,3),0),IFERROR(LARGE(C180:V180,4),0),IFERROR(LARGE(C180:V180,5),0),IFERROR(LARGE(C180:V180,6),0),IFERROR(LARGE(C180:V180,7),0),IFERROR(LARGE(C180:V180,8),0),IFERROR(LARGE(C180:V180,9),0),IFERROR(LARGE(C180:V180,10),0),IFERROR(LARGE(C180:V180,11),0),IFERROR(LARGE(C180:V180,12),0),)</f>
        <v>86</v>
      </c>
      <c r="AF180">
        <v>34</v>
      </c>
    </row>
    <row r="181" spans="1:32" x14ac:dyDescent="0.45">
      <c r="A181">
        <v>4193</v>
      </c>
      <c r="B181" t="s">
        <v>311</v>
      </c>
      <c r="C181" t="str">
        <f>IFERROR(INDEX(body!$B$2:$B$34,MATCH(INDEX(souhrn!$C$2:$C$1899,MATCH(CONCATENATE("1#",$B181),souhrn!$E$2:$E$1899,0),1),body!$A$2:$A$34,0),1),"")</f>
        <v/>
      </c>
      <c r="D181" t="str">
        <f>IFERROR(INDEX(body!$B$2:$B$34,MATCH(INDEX(souhrn!$C$2:$C$1899,MATCH(CONCATENATE("2#",$B181),souhrn!$E$2:$E$1899,0),1),body!$A$2:$A$34,0),1),"")</f>
        <v/>
      </c>
      <c r="E181" t="str">
        <f>IFERROR(INDEX(body!$B$2:$B$34,MATCH(INDEX(souhrn!$C$2:$C$1899,MATCH(CONCATENATE("3#",$B181),souhrn!$E$2:$E$1899,0),1),body!$A$2:$A$34,0),1),"")</f>
        <v/>
      </c>
      <c r="F181" t="str">
        <f>IFERROR(INDEX(body!$B$2:$B$34,MATCH(INDEX(souhrn!$C$2:$C$1899,MATCH(CONCATENATE("4#",$B181),souhrn!$E$2:$E$1899,0),1),body!$A$2:$A$34,0),1),"")</f>
        <v/>
      </c>
      <c r="G181" t="str">
        <f>IFERROR(INDEX(body!$B$2:$B$34,MATCH(INDEX(souhrn!$C$2:$C$1899,MATCH(CONCATENATE("5#",$B181),souhrn!$E$2:$E$1899,0),1),body!$A$2:$A$34,0),1),"")</f>
        <v/>
      </c>
      <c r="H181" t="str">
        <f>IFERROR(INDEX(body!$B$2:$B$34,MATCH(INDEX(souhrn!$C$2:$C$1899,MATCH(CONCATENATE("6#",$B181),souhrn!$E$2:$E$1899,0),1),body!$A$2:$A$34,0),1),"")</f>
        <v/>
      </c>
      <c r="I181" t="str">
        <f>IFERROR(INDEX(body!$B$2:$B$34,MATCH(INDEX(souhrn!$C$2:$C$1899,MATCH(CONCATENATE("7#",$B181),souhrn!$E$2:$E$1899,0),1),body!$A$2:$A$34,0),1),"")</f>
        <v/>
      </c>
      <c r="J181" t="str">
        <f>IFERROR(INDEX(body!$B$2:$B$34,MATCH(INDEX(souhrn!$C$2:$C$1899,MATCH(CONCATENATE("8#",$B181),souhrn!$E$2:$E$1899,0),1),body!$A$2:$A$34,0),1),"")</f>
        <v/>
      </c>
      <c r="K181" t="str">
        <f>IFERROR(INDEX(body!$F$2:$F$34,MATCH(INDEX(souhrn!$C$2:$C$1899,MATCH(CONCATENATE("19#",$B181),souhrn!$E$2:$E$1899,0),1),body!$A$2:$A$34,0),1),"")</f>
        <v/>
      </c>
      <c r="L181" t="str">
        <f>IFERROR(INDEX(body!$F$2:$F$34,MATCH(INDEX(souhrn!$C$2:$C$1899,MATCH(CONCATENATE("20#",$B181),souhrn!$E$2:$E$1899,0),1),body!$A$2:$A$34,0),1),"")</f>
        <v/>
      </c>
      <c r="M181" t="str">
        <f>IFERROR(INDEX(body!$F$2:$F$34,MATCH(INDEX(souhrn!$C$2:$C$1899,MATCH(CONCATENATE("21#",$B181),souhrn!$E$2:$E$1899,0),1),body!$A$2:$A$34,0),1),"")</f>
        <v/>
      </c>
      <c r="N181" t="str">
        <f>IFERROR(INDEX(body!$F$2:$F$34,MATCH(INDEX(souhrn!$C$2:$C$1899,MATCH(CONCATENATE("22#",$B181),souhrn!$E$2:$E$1899,0),1),body!$A$2:$A$34,0),1),"")</f>
        <v/>
      </c>
      <c r="O181" t="str">
        <f>IFERROR(INDEX(body!$F$2:$F$34,MATCH(INDEX(souhrn!$C$2:$C$1899,MATCH(CONCATENATE("23#",$B181),souhrn!$E$2:$E$1899,0),1),body!$A$2:$A$34,0),1),"")</f>
        <v/>
      </c>
      <c r="P181" t="str">
        <f>IFERROR(INDEX(body!$F$2:$F$34,MATCH(INDEX(souhrn!$C$2:$C$1899,MATCH(CONCATENATE("24#",$B181),souhrn!$E$2:$E$1899,0),1),body!$A$2:$A$34,0),1),"")</f>
        <v/>
      </c>
      <c r="Q181" t="str">
        <f>IFERROR(INDEX(body!$D$2:$D$34,MATCH(INDEX(souhrn!$C$2:$C$1899,MATCH(CONCATENATE("9#",$B181),souhrn!$E$2:$E$1899,0),1),body!$A$2:$A$34,0),1),"")</f>
        <v/>
      </c>
      <c r="R181" t="str">
        <f>IFERROR(INDEX(body!$D$2:$D$34,MATCH(INDEX(souhrn!$C$2:$C$1899,MATCH(CONCATENATE("10#",$B181),souhrn!$E$2:$E$1899,0),1),body!$A$2:$A$34,0),1),"")</f>
        <v/>
      </c>
      <c r="S181" t="str">
        <f>IFERROR(INDEX(body!$C$2:$C$34,MATCH(INDEX(souhrn!$C$2:$C$1899,MATCH(CONCATENATE("11#",$B181),souhrn!$E$2:$E$1899,0),1),body!$A$2:$A$34,0),1),"")</f>
        <v/>
      </c>
      <c r="T181" t="str">
        <f>IFERROR(INDEX(body!$C$2:$C$34,MATCH(INDEX(souhrn!$C$2:$C$1899,MATCH(CONCATENATE("12#",$B181),souhrn!$E$2:$E$1899,0),1),body!$A$2:$A$34,0),1),"")</f>
        <v/>
      </c>
      <c r="U181" t="str">
        <f>IFERROR(INDEX(body!$C$2:$C$34,MATCH(INDEX(souhrn!$C$2:$C$1899,MATCH(CONCATENATE("13#",$B181),souhrn!$E$2:$E$1899,0),1),body!$A$2:$A$34,0),1),"")</f>
        <v/>
      </c>
      <c r="V181" t="str">
        <f>IFERROR(INDEX(body!$C$2:$C$34,MATCH(INDEX(souhrn!$C$2:$C$1899,MATCH(CONCATENATE("14#",$B181),souhrn!$E$2:$E$1899,0),1),body!$A$2:$A$34,0),1),"")</f>
        <v/>
      </c>
      <c r="W181">
        <f>IFERROR(INDEX(body!$E$2:$E$34,MATCH(INDEX(souhrn!$C$2:$C$1899,MATCH(CONCATENATE("15#",$B181),souhrn!$E$2:$E$1899,0),1),body!$A$2:$A$34,0),1),"")</f>
        <v>20</v>
      </c>
      <c r="X181">
        <f>IFERROR(INDEX(body!$E$2:$E$34,MATCH(INDEX(souhrn!$C$2:$C$1899,MATCH(CONCATENATE("16#",$B181),souhrn!$E$2:$E$1899,0),1),body!$A$2:$A$34,0),1),"")</f>
        <v>20</v>
      </c>
      <c r="Y181">
        <f>IFERROR(INDEX(body!$E$2:$E$34,MATCH(INDEX(souhrn!$C$2:$C$1899,MATCH(CONCATENATE("17#",$B181),souhrn!$E$2:$E$1899,0),1),body!$A$2:$A$34,0),1),"")</f>
        <v>22</v>
      </c>
      <c r="Z181">
        <f>IFERROR(INDEX(body!$E$2:$E$34,MATCH(INDEX(souhrn!$C$2:$C$1899,MATCH(CONCATENATE("18#",$B181),souhrn!$E$2:$E$1899,0),1),body!$A$2:$A$34,0),1),"")</f>
        <v>22</v>
      </c>
      <c r="AA181">
        <f>INDEX(zavody!B:B,MATCH(B181,zavody!A:A,0))</f>
        <v>4</v>
      </c>
      <c r="AB181">
        <f t="shared" si="13"/>
        <v>84</v>
      </c>
      <c r="AC181">
        <f t="shared" si="14"/>
        <v>84</v>
      </c>
      <c r="AD181">
        <v>177</v>
      </c>
      <c r="AE181">
        <f>SUM(IFERROR(LARGE(C181:V181,1),0),IFERROR(LARGE(C181:V181,2),0),IFERROR(LARGE(C181:V181,3),0),IFERROR(LARGE(C181:V181,4),0),IFERROR(LARGE(C181:V181,5),0),IFERROR(LARGE(C181:V181,6),0),IFERROR(LARGE(C181:V181,7),0),IFERROR(LARGE(C181:V181,8),0),IFERROR(LARGE(C181:V181,9),0),IFERROR(LARGE(C181:V181,10),0),IFERROR(LARGE(C181:V181,11),0),IFERROR(LARGE(C181:V181,12),0),)</f>
        <v>0</v>
      </c>
      <c r="AF181">
        <v>178</v>
      </c>
    </row>
    <row r="182" spans="1:32" x14ac:dyDescent="0.45">
      <c r="A182">
        <v>2334</v>
      </c>
      <c r="B182" t="s">
        <v>201</v>
      </c>
      <c r="C182" t="str">
        <f>IFERROR(INDEX(body!$B$2:$B$34,MATCH(INDEX(souhrn!$C$2:$C$1899,MATCH(CONCATENATE("1#",$B182),souhrn!$E$2:$E$1899,0),1),body!$A$2:$A$34,0),1),"")</f>
        <v/>
      </c>
      <c r="D182" t="str">
        <f>IFERROR(INDEX(body!$B$2:$B$34,MATCH(INDEX(souhrn!$C$2:$C$1899,MATCH(CONCATENATE("2#",$B182),souhrn!$E$2:$E$1899,0),1),body!$A$2:$A$34,0),1),"")</f>
        <v/>
      </c>
      <c r="E182" t="str">
        <f>IFERROR(INDEX(body!$B$2:$B$34,MATCH(INDEX(souhrn!$C$2:$C$1899,MATCH(CONCATENATE("3#",$B182),souhrn!$E$2:$E$1899,0),1),body!$A$2:$A$34,0),1),"")</f>
        <v/>
      </c>
      <c r="F182" t="str">
        <f>IFERROR(INDEX(body!$B$2:$B$34,MATCH(INDEX(souhrn!$C$2:$C$1899,MATCH(CONCATENATE("4#",$B182),souhrn!$E$2:$E$1899,0),1),body!$A$2:$A$34,0),1),"")</f>
        <v/>
      </c>
      <c r="G182" t="str">
        <f>IFERROR(INDEX(body!$B$2:$B$34,MATCH(INDEX(souhrn!$C$2:$C$1899,MATCH(CONCATENATE("5#",$B182),souhrn!$E$2:$E$1899,0),1),body!$A$2:$A$34,0),1),"")</f>
        <v/>
      </c>
      <c r="H182" t="str">
        <f>IFERROR(INDEX(body!$B$2:$B$34,MATCH(INDEX(souhrn!$C$2:$C$1899,MATCH(CONCATENATE("6#",$B182),souhrn!$E$2:$E$1899,0),1),body!$A$2:$A$34,0),1),"")</f>
        <v/>
      </c>
      <c r="I182" t="str">
        <f>IFERROR(INDEX(body!$B$2:$B$34,MATCH(INDEX(souhrn!$C$2:$C$1899,MATCH(CONCATENATE("7#",$B182),souhrn!$E$2:$E$1899,0),1),body!$A$2:$A$34,0),1),"")</f>
        <v/>
      </c>
      <c r="J182" t="str">
        <f>IFERROR(INDEX(body!$B$2:$B$34,MATCH(INDEX(souhrn!$C$2:$C$1899,MATCH(CONCATENATE("8#",$B182),souhrn!$E$2:$E$1899,0),1),body!$A$2:$A$34,0),1),"")</f>
        <v/>
      </c>
      <c r="K182" t="str">
        <f>IFERROR(INDEX(body!$F$2:$F$34,MATCH(INDEX(souhrn!$C$2:$C$1899,MATCH(CONCATENATE("19#",$B182),souhrn!$E$2:$E$1899,0),1),body!$A$2:$A$34,0),1),"")</f>
        <v/>
      </c>
      <c r="L182" t="str">
        <f>IFERROR(INDEX(body!$F$2:$F$34,MATCH(INDEX(souhrn!$C$2:$C$1899,MATCH(CONCATENATE("20#",$B182),souhrn!$E$2:$E$1899,0),1),body!$A$2:$A$34,0),1),"")</f>
        <v/>
      </c>
      <c r="M182" t="str">
        <f>IFERROR(INDEX(body!$F$2:$F$34,MATCH(INDEX(souhrn!$C$2:$C$1899,MATCH(CONCATENATE("21#",$B182),souhrn!$E$2:$E$1899,0),1),body!$A$2:$A$34,0),1),"")</f>
        <v/>
      </c>
      <c r="N182" t="str">
        <f>IFERROR(INDEX(body!$F$2:$F$34,MATCH(INDEX(souhrn!$C$2:$C$1899,MATCH(CONCATENATE("22#",$B182),souhrn!$E$2:$E$1899,0),1),body!$A$2:$A$34,0),1),"")</f>
        <v/>
      </c>
      <c r="O182" t="str">
        <f>IFERROR(INDEX(body!$F$2:$F$34,MATCH(INDEX(souhrn!$C$2:$C$1899,MATCH(CONCATENATE("23#",$B182),souhrn!$E$2:$E$1899,0),1),body!$A$2:$A$34,0),1),"")</f>
        <v/>
      </c>
      <c r="P182" t="str">
        <f>IFERROR(INDEX(body!$F$2:$F$34,MATCH(INDEX(souhrn!$C$2:$C$1899,MATCH(CONCATENATE("24#",$B182),souhrn!$E$2:$E$1899,0),1),body!$A$2:$A$34,0),1),"")</f>
        <v/>
      </c>
      <c r="Q182">
        <f>IFERROR(INDEX(body!$D$2:$D$34,MATCH(INDEX(souhrn!$C$2:$C$1899,MATCH(CONCATENATE("9#",$B182),souhrn!$E$2:$E$1899,0),1),body!$A$2:$A$34,0),1),"")</f>
        <v>16</v>
      </c>
      <c r="R182">
        <f>IFERROR(INDEX(body!$D$2:$D$34,MATCH(INDEX(souhrn!$C$2:$C$1899,MATCH(CONCATENATE("10#",$B182),souhrn!$E$2:$E$1899,0),1),body!$A$2:$A$34,0),1),"")</f>
        <v>16</v>
      </c>
      <c r="S182" t="str">
        <f>IFERROR(INDEX(body!$C$2:$C$34,MATCH(INDEX(souhrn!$C$2:$C$1899,MATCH(CONCATENATE("11#",$B182),souhrn!$E$2:$E$1899,0),1),body!$A$2:$A$34,0),1),"")</f>
        <v/>
      </c>
      <c r="T182" t="str">
        <f>IFERROR(INDEX(body!$C$2:$C$34,MATCH(INDEX(souhrn!$C$2:$C$1899,MATCH(CONCATENATE("12#",$B182),souhrn!$E$2:$E$1899,0),1),body!$A$2:$A$34,0),1),"")</f>
        <v/>
      </c>
      <c r="U182" t="str">
        <f>IFERROR(INDEX(body!$C$2:$C$34,MATCH(INDEX(souhrn!$C$2:$C$1899,MATCH(CONCATENATE("13#",$B182),souhrn!$E$2:$E$1899,0),1),body!$A$2:$A$34,0),1),"")</f>
        <v/>
      </c>
      <c r="V182" t="str">
        <f>IFERROR(INDEX(body!$C$2:$C$34,MATCH(INDEX(souhrn!$C$2:$C$1899,MATCH(CONCATENATE("14#",$B182),souhrn!$E$2:$E$1899,0),1),body!$A$2:$A$34,0),1),"")</f>
        <v/>
      </c>
      <c r="W182">
        <f>IFERROR(INDEX(body!$E$2:$E$34,MATCH(INDEX(souhrn!$C$2:$C$1899,MATCH(CONCATENATE("15#",$B182),souhrn!$E$2:$E$1899,0),1),body!$A$2:$A$34,0),1),"")</f>
        <v>16</v>
      </c>
      <c r="X182">
        <f>IFERROR(INDEX(body!$E$2:$E$34,MATCH(INDEX(souhrn!$C$2:$C$1899,MATCH(CONCATENATE("16#",$B182),souhrn!$E$2:$E$1899,0),1),body!$A$2:$A$34,0),1),"")</f>
        <v>8</v>
      </c>
      <c r="Y182">
        <f>IFERROR(INDEX(body!$E$2:$E$34,MATCH(INDEX(souhrn!$C$2:$C$1899,MATCH(CONCATENATE("17#",$B182),souhrn!$E$2:$E$1899,0),1),body!$A$2:$A$34,0),1),"")</f>
        <v>12</v>
      </c>
      <c r="Z182">
        <f>IFERROR(INDEX(body!$E$2:$E$34,MATCH(INDEX(souhrn!$C$2:$C$1899,MATCH(CONCATENATE("18#",$B182),souhrn!$E$2:$E$1899,0),1),body!$A$2:$A$34,0),1),"")</f>
        <v>16</v>
      </c>
      <c r="AA182">
        <f>INDEX(zavody!B:B,MATCH(B182,zavody!A:A,0))</f>
        <v>6</v>
      </c>
      <c r="AB182">
        <f t="shared" si="13"/>
        <v>84</v>
      </c>
      <c r="AC182">
        <f t="shared" si="14"/>
        <v>84</v>
      </c>
      <c r="AD182">
        <v>178</v>
      </c>
      <c r="AE182">
        <f>SUM(IFERROR(LARGE(C182:V182,1),0),IFERROR(LARGE(C182:V182,2),0),IFERROR(LARGE(C182:V182,3),0),IFERROR(LARGE(C182:V182,4),0),IFERROR(LARGE(C182:V182,5),0),IFERROR(LARGE(C182:V182,6),0),IFERROR(LARGE(C182:V182,7),0),IFERROR(LARGE(C182:V182,8),0),IFERROR(LARGE(C182:V182,9),0),IFERROR(LARGE(C182:V182,10),0),IFERROR(LARGE(C182:V182,11),0),IFERROR(LARGE(C182:V182,12),0),)</f>
        <v>32</v>
      </c>
      <c r="AF182">
        <v>46</v>
      </c>
    </row>
    <row r="183" spans="1:32" x14ac:dyDescent="0.45">
      <c r="A183">
        <v>6403</v>
      </c>
      <c r="B183" t="s">
        <v>224</v>
      </c>
      <c r="C183" t="str">
        <f>IFERROR(INDEX(body!$B$2:$B$34,MATCH(INDEX(souhrn!$C$2:$C$1899,MATCH(CONCATENATE("1#",$B183),souhrn!$E$2:$E$1899,0),1),body!$A$2:$A$34,0),1),"")</f>
        <v/>
      </c>
      <c r="D183" t="str">
        <f>IFERROR(INDEX(body!$B$2:$B$34,MATCH(INDEX(souhrn!$C$2:$C$1899,MATCH(CONCATENATE("2#",$B183),souhrn!$E$2:$E$1899,0),1),body!$A$2:$A$34,0),1),"")</f>
        <v/>
      </c>
      <c r="E183" t="str">
        <f>IFERROR(INDEX(body!$B$2:$B$34,MATCH(INDEX(souhrn!$C$2:$C$1899,MATCH(CONCATENATE("3#",$B183),souhrn!$E$2:$E$1899,0),1),body!$A$2:$A$34,0),1),"")</f>
        <v/>
      </c>
      <c r="F183" t="str">
        <f>IFERROR(INDEX(body!$B$2:$B$34,MATCH(INDEX(souhrn!$C$2:$C$1899,MATCH(CONCATENATE("4#",$B183),souhrn!$E$2:$E$1899,0),1),body!$A$2:$A$34,0),1),"")</f>
        <v/>
      </c>
      <c r="G183" t="str">
        <f>IFERROR(INDEX(body!$B$2:$B$34,MATCH(INDEX(souhrn!$C$2:$C$1899,MATCH(CONCATENATE("5#",$B183),souhrn!$E$2:$E$1899,0),1),body!$A$2:$A$34,0),1),"")</f>
        <v/>
      </c>
      <c r="H183" t="str">
        <f>IFERROR(INDEX(body!$B$2:$B$34,MATCH(INDEX(souhrn!$C$2:$C$1899,MATCH(CONCATENATE("6#",$B183),souhrn!$E$2:$E$1899,0),1),body!$A$2:$A$34,0),1),"")</f>
        <v/>
      </c>
      <c r="I183" t="str">
        <f>IFERROR(INDEX(body!$B$2:$B$34,MATCH(INDEX(souhrn!$C$2:$C$1899,MATCH(CONCATENATE("7#",$B183),souhrn!$E$2:$E$1899,0),1),body!$A$2:$A$34,0),1),"")</f>
        <v/>
      </c>
      <c r="J183" t="str">
        <f>IFERROR(INDEX(body!$B$2:$B$34,MATCH(INDEX(souhrn!$C$2:$C$1899,MATCH(CONCATENATE("8#",$B183),souhrn!$E$2:$E$1899,0),1),body!$A$2:$A$34,0),1),"")</f>
        <v/>
      </c>
      <c r="K183">
        <f>IFERROR(INDEX(body!$F$2:$F$34,MATCH(INDEX(souhrn!$C$2:$C$1899,MATCH(CONCATENATE("19#",$B183),souhrn!$E$2:$E$1899,0),1),body!$A$2:$A$34,0),1),"")</f>
        <v>16</v>
      </c>
      <c r="L183">
        <f>IFERROR(INDEX(body!$F$2:$F$34,MATCH(INDEX(souhrn!$C$2:$C$1899,MATCH(CONCATENATE("20#",$B183),souhrn!$E$2:$E$1899,0),1),body!$A$2:$A$34,0),1),"")</f>
        <v>14</v>
      </c>
      <c r="M183">
        <f>IFERROR(INDEX(body!$F$2:$F$34,MATCH(INDEX(souhrn!$C$2:$C$1899,MATCH(CONCATENATE("21#",$B183),souhrn!$E$2:$E$1899,0),1),body!$A$2:$A$34,0),1),"")</f>
        <v>14</v>
      </c>
      <c r="N183">
        <f>IFERROR(INDEX(body!$F$2:$F$34,MATCH(INDEX(souhrn!$C$2:$C$1899,MATCH(CONCATENATE("22#",$B183),souhrn!$E$2:$E$1899,0),1),body!$A$2:$A$34,0),1),"")</f>
        <v>16</v>
      </c>
      <c r="O183">
        <f>IFERROR(INDEX(body!$F$2:$F$34,MATCH(INDEX(souhrn!$C$2:$C$1899,MATCH(CONCATENATE("23#",$B183),souhrn!$E$2:$E$1899,0),1),body!$A$2:$A$34,0),1),"")</f>
        <v>14</v>
      </c>
      <c r="P183">
        <f>IFERROR(INDEX(body!$F$2:$F$34,MATCH(INDEX(souhrn!$C$2:$C$1899,MATCH(CONCATENATE("24#",$B183),souhrn!$E$2:$E$1899,0),1),body!$A$2:$A$34,0),1),"")</f>
        <v>10</v>
      </c>
      <c r="Q183" t="str">
        <f>IFERROR(INDEX(body!$D$2:$D$34,MATCH(INDEX(souhrn!$C$2:$C$1899,MATCH(CONCATENATE("9#",$B183),souhrn!$E$2:$E$1899,0),1),body!$A$2:$A$34,0),1),"")</f>
        <v/>
      </c>
      <c r="R183" t="str">
        <f>IFERROR(INDEX(body!$D$2:$D$34,MATCH(INDEX(souhrn!$C$2:$C$1899,MATCH(CONCATENATE("10#",$B183),souhrn!$E$2:$E$1899,0),1),body!$A$2:$A$34,0),1),"")</f>
        <v/>
      </c>
      <c r="S183" t="str">
        <f>IFERROR(INDEX(body!$C$2:$C$34,MATCH(INDEX(souhrn!$C$2:$C$1899,MATCH(CONCATENATE("11#",$B183),souhrn!$E$2:$E$1899,0),1),body!$A$2:$A$34,0),1),"")</f>
        <v/>
      </c>
      <c r="T183" t="str">
        <f>IFERROR(INDEX(body!$C$2:$C$34,MATCH(INDEX(souhrn!$C$2:$C$1899,MATCH(CONCATENATE("12#",$B183),souhrn!$E$2:$E$1899,0),1),body!$A$2:$A$34,0),1),"")</f>
        <v/>
      </c>
      <c r="U183" t="str">
        <f>IFERROR(INDEX(body!$C$2:$C$34,MATCH(INDEX(souhrn!$C$2:$C$1899,MATCH(CONCATENATE("13#",$B183),souhrn!$E$2:$E$1899,0),1),body!$A$2:$A$34,0),1),"")</f>
        <v/>
      </c>
      <c r="V183" t="str">
        <f>IFERROR(INDEX(body!$C$2:$C$34,MATCH(INDEX(souhrn!$C$2:$C$1899,MATCH(CONCATENATE("14#",$B183),souhrn!$E$2:$E$1899,0),1),body!$A$2:$A$34,0),1),"")</f>
        <v/>
      </c>
      <c r="W183" t="str">
        <f>IFERROR(INDEX(body!$E$2:$E$34,MATCH(INDEX(souhrn!$C$2:$C$1899,MATCH(CONCATENATE("15#",$B183),souhrn!$E$2:$E$1899,0),1),body!$A$2:$A$34,0),1),"")</f>
        <v/>
      </c>
      <c r="X183" t="str">
        <f>IFERROR(INDEX(body!$E$2:$E$34,MATCH(INDEX(souhrn!$C$2:$C$1899,MATCH(CONCATENATE("16#",$B183),souhrn!$E$2:$E$1899,0),1),body!$A$2:$A$34,0),1),"")</f>
        <v/>
      </c>
      <c r="Y183" t="str">
        <f>IFERROR(INDEX(body!$E$2:$E$34,MATCH(INDEX(souhrn!$C$2:$C$1899,MATCH(CONCATENATE("17#",$B183),souhrn!$E$2:$E$1899,0),1),body!$A$2:$A$34,0),1),"")</f>
        <v/>
      </c>
      <c r="Z183" t="str">
        <f>IFERROR(INDEX(body!$E$2:$E$34,MATCH(INDEX(souhrn!$C$2:$C$1899,MATCH(CONCATENATE("18#",$B183),souhrn!$E$2:$E$1899,0),1),body!$A$2:$A$34,0),1),"")</f>
        <v/>
      </c>
      <c r="AA183">
        <f>INDEX(zavody!B:B,MATCH(B183,zavody!A:A,0))</f>
        <v>6</v>
      </c>
      <c r="AB183">
        <f t="shared" si="13"/>
        <v>84</v>
      </c>
      <c r="AC183">
        <f t="shared" si="14"/>
        <v>84</v>
      </c>
      <c r="AD183">
        <v>179</v>
      </c>
      <c r="AE183">
        <f>SUM(IFERROR(LARGE(C183:V183,1),0),IFERROR(LARGE(C183:V183,2),0),IFERROR(LARGE(C183:V183,3),0),IFERROR(LARGE(C183:V183,4),0),IFERROR(LARGE(C183:V183,5),0),IFERROR(LARGE(C183:V183,6),0),IFERROR(LARGE(C183:V183,7),0),IFERROR(LARGE(C183:V183,8),0),IFERROR(LARGE(C183:V183,9),0),IFERROR(LARGE(C183:V183,10),0),IFERROR(LARGE(C183:V183,11),0),IFERROR(LARGE(C183:V183,12),0),)</f>
        <v>84</v>
      </c>
      <c r="AF183">
        <v>213</v>
      </c>
    </row>
    <row r="184" spans="1:32" x14ac:dyDescent="0.45">
      <c r="A184">
        <v>7037</v>
      </c>
      <c r="B184" t="s">
        <v>308</v>
      </c>
      <c r="C184" t="str">
        <f>IFERROR(INDEX(body!$B$2:$B$34,MATCH(INDEX(souhrn!$C$2:$C$1899,MATCH(CONCATENATE("1#",$B184),souhrn!$E$2:$E$1899,0),1),body!$A$2:$A$34,0),1),"")</f>
        <v/>
      </c>
      <c r="D184" t="str">
        <f>IFERROR(INDEX(body!$B$2:$B$34,MATCH(INDEX(souhrn!$C$2:$C$1899,MATCH(CONCATENATE("2#",$B184),souhrn!$E$2:$E$1899,0),1),body!$A$2:$A$34,0),1),"")</f>
        <v/>
      </c>
      <c r="E184" t="str">
        <f>IFERROR(INDEX(body!$B$2:$B$34,MATCH(INDEX(souhrn!$C$2:$C$1899,MATCH(CONCATENATE("3#",$B184),souhrn!$E$2:$E$1899,0),1),body!$A$2:$A$34,0),1),"")</f>
        <v/>
      </c>
      <c r="F184" t="str">
        <f>IFERROR(INDEX(body!$B$2:$B$34,MATCH(INDEX(souhrn!$C$2:$C$1899,MATCH(CONCATENATE("4#",$B184),souhrn!$E$2:$E$1899,0),1),body!$A$2:$A$34,0),1),"")</f>
        <v/>
      </c>
      <c r="G184" t="str">
        <f>IFERROR(INDEX(body!$B$2:$B$34,MATCH(INDEX(souhrn!$C$2:$C$1899,MATCH(CONCATENATE("5#",$B184),souhrn!$E$2:$E$1899,0),1),body!$A$2:$A$34,0),1),"")</f>
        <v/>
      </c>
      <c r="H184" t="str">
        <f>IFERROR(INDEX(body!$B$2:$B$34,MATCH(INDEX(souhrn!$C$2:$C$1899,MATCH(CONCATENATE("6#",$B184),souhrn!$E$2:$E$1899,0),1),body!$A$2:$A$34,0),1),"")</f>
        <v/>
      </c>
      <c r="I184" t="str">
        <f>IFERROR(INDEX(body!$B$2:$B$34,MATCH(INDEX(souhrn!$C$2:$C$1899,MATCH(CONCATENATE("7#",$B184),souhrn!$E$2:$E$1899,0),1),body!$A$2:$A$34,0),1),"")</f>
        <v/>
      </c>
      <c r="J184" t="str">
        <f>IFERROR(INDEX(body!$B$2:$B$34,MATCH(INDEX(souhrn!$C$2:$C$1899,MATCH(CONCATENATE("8#",$B184),souhrn!$E$2:$E$1899,0),1),body!$A$2:$A$34,0),1),"")</f>
        <v/>
      </c>
      <c r="K184" t="str">
        <f>IFERROR(INDEX(body!$F$2:$F$34,MATCH(INDEX(souhrn!$C$2:$C$1899,MATCH(CONCATENATE("19#",$B184),souhrn!$E$2:$E$1899,0),1),body!$A$2:$A$34,0),1),"")</f>
        <v/>
      </c>
      <c r="L184" t="str">
        <f>IFERROR(INDEX(body!$F$2:$F$34,MATCH(INDEX(souhrn!$C$2:$C$1899,MATCH(CONCATENATE("20#",$B184),souhrn!$E$2:$E$1899,0),1),body!$A$2:$A$34,0),1),"")</f>
        <v/>
      </c>
      <c r="M184" t="str">
        <f>IFERROR(INDEX(body!$F$2:$F$34,MATCH(INDEX(souhrn!$C$2:$C$1899,MATCH(CONCATENATE("21#",$B184),souhrn!$E$2:$E$1899,0),1),body!$A$2:$A$34,0),1),"")</f>
        <v/>
      </c>
      <c r="N184" t="str">
        <f>IFERROR(INDEX(body!$F$2:$F$34,MATCH(INDEX(souhrn!$C$2:$C$1899,MATCH(CONCATENATE("22#",$B184),souhrn!$E$2:$E$1899,0),1),body!$A$2:$A$34,0),1),"")</f>
        <v/>
      </c>
      <c r="O184" t="str">
        <f>IFERROR(INDEX(body!$F$2:$F$34,MATCH(INDEX(souhrn!$C$2:$C$1899,MATCH(CONCATENATE("23#",$B184),souhrn!$E$2:$E$1899,0),1),body!$A$2:$A$34,0),1),"")</f>
        <v/>
      </c>
      <c r="P184" t="str">
        <f>IFERROR(INDEX(body!$F$2:$F$34,MATCH(INDEX(souhrn!$C$2:$C$1899,MATCH(CONCATENATE("24#",$B184),souhrn!$E$2:$E$1899,0),1),body!$A$2:$A$34,0),1),"")</f>
        <v/>
      </c>
      <c r="Q184" t="str">
        <f>IFERROR(INDEX(body!$D$2:$D$34,MATCH(INDEX(souhrn!$C$2:$C$1899,MATCH(CONCATENATE("9#",$B184),souhrn!$E$2:$E$1899,0),1),body!$A$2:$A$34,0),1),"")</f>
        <v/>
      </c>
      <c r="R184" t="str">
        <f>IFERROR(INDEX(body!$D$2:$D$34,MATCH(INDEX(souhrn!$C$2:$C$1899,MATCH(CONCATENATE("10#",$B184),souhrn!$E$2:$E$1899,0),1),body!$A$2:$A$34,0),1),"")</f>
        <v/>
      </c>
      <c r="S184" t="str">
        <f>IFERROR(INDEX(body!$C$2:$C$34,MATCH(INDEX(souhrn!$C$2:$C$1899,MATCH(CONCATENATE("11#",$B184),souhrn!$E$2:$E$1899,0),1),body!$A$2:$A$34,0),1),"")</f>
        <v/>
      </c>
      <c r="T184" t="str">
        <f>IFERROR(INDEX(body!$C$2:$C$34,MATCH(INDEX(souhrn!$C$2:$C$1899,MATCH(CONCATENATE("12#",$B184),souhrn!$E$2:$E$1899,0),1),body!$A$2:$A$34,0),1),"")</f>
        <v/>
      </c>
      <c r="U184" t="str">
        <f>IFERROR(INDEX(body!$C$2:$C$34,MATCH(INDEX(souhrn!$C$2:$C$1899,MATCH(CONCATENATE("13#",$B184),souhrn!$E$2:$E$1899,0),1),body!$A$2:$A$34,0),1),"")</f>
        <v/>
      </c>
      <c r="V184" t="str">
        <f>IFERROR(INDEX(body!$C$2:$C$34,MATCH(INDEX(souhrn!$C$2:$C$1899,MATCH(CONCATENATE("14#",$B184),souhrn!$E$2:$E$1899,0),1),body!$A$2:$A$34,0),1),"")</f>
        <v/>
      </c>
      <c r="W184">
        <f>IFERROR(INDEX(body!$E$2:$E$34,MATCH(INDEX(souhrn!$C$2:$C$1899,MATCH(CONCATENATE("15#",$B184),souhrn!$E$2:$E$1899,0),1),body!$A$2:$A$34,0),1),"")</f>
        <v>18</v>
      </c>
      <c r="X184">
        <f>IFERROR(INDEX(body!$E$2:$E$34,MATCH(INDEX(souhrn!$C$2:$C$1899,MATCH(CONCATENATE("16#",$B184),souhrn!$E$2:$E$1899,0),1),body!$A$2:$A$34,0),1),"")</f>
        <v>22</v>
      </c>
      <c r="Y184">
        <f>IFERROR(INDEX(body!$E$2:$E$34,MATCH(INDEX(souhrn!$C$2:$C$1899,MATCH(CONCATENATE("17#",$B184),souhrn!$E$2:$E$1899,0),1),body!$A$2:$A$34,0),1),"")</f>
        <v>22</v>
      </c>
      <c r="Z184">
        <f>IFERROR(INDEX(body!$E$2:$E$34,MATCH(INDEX(souhrn!$C$2:$C$1899,MATCH(CONCATENATE("18#",$B184),souhrn!$E$2:$E$1899,0),1),body!$A$2:$A$34,0),1),"")</f>
        <v>20</v>
      </c>
      <c r="AA184">
        <f>INDEX(zavody!B:B,MATCH(B184,zavody!A:A,0))</f>
        <v>4</v>
      </c>
      <c r="AB184">
        <f t="shared" si="13"/>
        <v>82</v>
      </c>
      <c r="AC184">
        <f t="shared" si="14"/>
        <v>82</v>
      </c>
      <c r="AD184">
        <v>180</v>
      </c>
    </row>
    <row r="185" spans="1:32" x14ac:dyDescent="0.45">
      <c r="A185">
        <v>6705</v>
      </c>
      <c r="B185" t="s">
        <v>288</v>
      </c>
      <c r="C185" t="str">
        <f>IFERROR(INDEX(body!$B$2:$B$34,MATCH(INDEX(souhrn!$C$2:$C$1899,MATCH(CONCATENATE("1#",$B185),souhrn!$E$2:$E$1899,0),1),body!$A$2:$A$34,0),1),"")</f>
        <v/>
      </c>
      <c r="D185" t="str">
        <f>IFERROR(INDEX(body!$B$2:$B$34,MATCH(INDEX(souhrn!$C$2:$C$1899,MATCH(CONCATENATE("2#",$B185),souhrn!$E$2:$E$1899,0),1),body!$A$2:$A$34,0),1),"")</f>
        <v/>
      </c>
      <c r="E185" t="str">
        <f>IFERROR(INDEX(body!$B$2:$B$34,MATCH(INDEX(souhrn!$C$2:$C$1899,MATCH(CONCATENATE("3#",$B185),souhrn!$E$2:$E$1899,0),1),body!$A$2:$A$34,0),1),"")</f>
        <v/>
      </c>
      <c r="F185" t="str">
        <f>IFERROR(INDEX(body!$B$2:$B$34,MATCH(INDEX(souhrn!$C$2:$C$1899,MATCH(CONCATENATE("4#",$B185),souhrn!$E$2:$E$1899,0),1),body!$A$2:$A$34,0),1),"")</f>
        <v/>
      </c>
      <c r="G185" t="str">
        <f>IFERROR(INDEX(body!$B$2:$B$34,MATCH(INDEX(souhrn!$C$2:$C$1899,MATCH(CONCATENATE("5#",$B185),souhrn!$E$2:$E$1899,0),1),body!$A$2:$A$34,0),1),"")</f>
        <v/>
      </c>
      <c r="H185" t="str">
        <f>IFERROR(INDEX(body!$B$2:$B$34,MATCH(INDEX(souhrn!$C$2:$C$1899,MATCH(CONCATENATE("6#",$B185),souhrn!$E$2:$E$1899,0),1),body!$A$2:$A$34,0),1),"")</f>
        <v/>
      </c>
      <c r="I185" t="str">
        <f>IFERROR(INDEX(body!$B$2:$B$34,MATCH(INDEX(souhrn!$C$2:$C$1899,MATCH(CONCATENATE("7#",$B185),souhrn!$E$2:$E$1899,0),1),body!$A$2:$A$34,0),1),"")</f>
        <v/>
      </c>
      <c r="J185" t="str">
        <f>IFERROR(INDEX(body!$B$2:$B$34,MATCH(INDEX(souhrn!$C$2:$C$1899,MATCH(CONCATENATE("8#",$B185),souhrn!$E$2:$E$1899,0),1),body!$A$2:$A$34,0),1),"")</f>
        <v/>
      </c>
      <c r="K185" t="str">
        <f>IFERROR(INDEX(body!$F$2:$F$34,MATCH(INDEX(souhrn!$C$2:$C$1899,MATCH(CONCATENATE("19#",$B185),souhrn!$E$2:$E$1899,0),1),body!$A$2:$A$34,0),1),"")</f>
        <v/>
      </c>
      <c r="L185" t="str">
        <f>IFERROR(INDEX(body!$F$2:$F$34,MATCH(INDEX(souhrn!$C$2:$C$1899,MATCH(CONCATENATE("20#",$B185),souhrn!$E$2:$E$1899,0),1),body!$A$2:$A$34,0),1),"")</f>
        <v/>
      </c>
      <c r="M185" t="str">
        <f>IFERROR(INDEX(body!$F$2:$F$34,MATCH(INDEX(souhrn!$C$2:$C$1899,MATCH(CONCATENATE("21#",$B185),souhrn!$E$2:$E$1899,0),1),body!$A$2:$A$34,0),1),"")</f>
        <v/>
      </c>
      <c r="N185" t="str">
        <f>IFERROR(INDEX(body!$F$2:$F$34,MATCH(INDEX(souhrn!$C$2:$C$1899,MATCH(CONCATENATE("22#",$B185),souhrn!$E$2:$E$1899,0),1),body!$A$2:$A$34,0),1),"")</f>
        <v/>
      </c>
      <c r="O185" t="str">
        <f>IFERROR(INDEX(body!$F$2:$F$34,MATCH(INDEX(souhrn!$C$2:$C$1899,MATCH(CONCATENATE("23#",$B185),souhrn!$E$2:$E$1899,0),1),body!$A$2:$A$34,0),1),"")</f>
        <v/>
      </c>
      <c r="P185" t="str">
        <f>IFERROR(INDEX(body!$F$2:$F$34,MATCH(INDEX(souhrn!$C$2:$C$1899,MATCH(CONCATENATE("24#",$B185),souhrn!$E$2:$E$1899,0),1),body!$A$2:$A$34,0),1),"")</f>
        <v/>
      </c>
      <c r="Q185">
        <f>IFERROR(INDEX(body!$D$2:$D$34,MATCH(INDEX(souhrn!$C$2:$C$1899,MATCH(CONCATENATE("9#",$B185),souhrn!$E$2:$E$1899,0),1),body!$A$2:$A$34,0),1),"")</f>
        <v>12</v>
      </c>
      <c r="R185">
        <f>IFERROR(INDEX(body!$D$2:$D$34,MATCH(INDEX(souhrn!$C$2:$C$1899,MATCH(CONCATENATE("10#",$B185),souhrn!$E$2:$E$1899,0),1),body!$A$2:$A$34,0),1),"")</f>
        <v>16</v>
      </c>
      <c r="S185" t="str">
        <f>IFERROR(INDEX(body!$C$2:$C$34,MATCH(INDEX(souhrn!$C$2:$C$1899,MATCH(CONCATENATE("11#",$B185),souhrn!$E$2:$E$1899,0),1),body!$A$2:$A$34,0),1),"")</f>
        <v/>
      </c>
      <c r="T185" t="str">
        <f>IFERROR(INDEX(body!$C$2:$C$34,MATCH(INDEX(souhrn!$C$2:$C$1899,MATCH(CONCATENATE("12#",$B185),souhrn!$E$2:$E$1899,0),1),body!$A$2:$A$34,0),1),"")</f>
        <v/>
      </c>
      <c r="U185" t="str">
        <f>IFERROR(INDEX(body!$C$2:$C$34,MATCH(INDEX(souhrn!$C$2:$C$1899,MATCH(CONCATENATE("13#",$B185),souhrn!$E$2:$E$1899,0),1),body!$A$2:$A$34,0),1),"")</f>
        <v/>
      </c>
      <c r="V185" t="str">
        <f>IFERROR(INDEX(body!$C$2:$C$34,MATCH(INDEX(souhrn!$C$2:$C$1899,MATCH(CONCATENATE("14#",$B185),souhrn!$E$2:$E$1899,0),1),body!$A$2:$A$34,0),1),"")</f>
        <v/>
      </c>
      <c r="W185">
        <f>IFERROR(INDEX(body!$E$2:$E$34,MATCH(INDEX(souhrn!$C$2:$C$1899,MATCH(CONCATENATE("15#",$B185),souhrn!$E$2:$E$1899,0),1),body!$A$2:$A$34,0),1),"")</f>
        <v>14</v>
      </c>
      <c r="X185">
        <f>IFERROR(INDEX(body!$E$2:$E$34,MATCH(INDEX(souhrn!$C$2:$C$1899,MATCH(CONCATENATE("16#",$B185),souhrn!$E$2:$E$1899,0),1),body!$A$2:$A$34,0),1),"")</f>
        <v>20</v>
      </c>
      <c r="Y185">
        <f>IFERROR(INDEX(body!$E$2:$E$34,MATCH(INDEX(souhrn!$C$2:$C$1899,MATCH(CONCATENATE("17#",$B185),souhrn!$E$2:$E$1899,0),1),body!$A$2:$A$34,0),1),"")</f>
        <v>4</v>
      </c>
      <c r="Z185">
        <f>IFERROR(INDEX(body!$E$2:$E$34,MATCH(INDEX(souhrn!$C$2:$C$1899,MATCH(CONCATENATE("18#",$B185),souhrn!$E$2:$E$1899,0),1),body!$A$2:$A$34,0),1),"")</f>
        <v>16</v>
      </c>
      <c r="AA185">
        <f>INDEX(zavody!B:B,MATCH(B185,zavody!A:A,0))</f>
        <v>6</v>
      </c>
      <c r="AB185">
        <f t="shared" si="13"/>
        <v>82</v>
      </c>
      <c r="AC185">
        <f t="shared" si="14"/>
        <v>82</v>
      </c>
      <c r="AD185">
        <v>181</v>
      </c>
      <c r="AE185">
        <f t="shared" ref="AE185:AE202" si="17">SUM(IFERROR(LARGE(C185:V185,1),0),IFERROR(LARGE(C185:V185,2),0),IFERROR(LARGE(C185:V185,3),0),IFERROR(LARGE(C185:V185,4),0),IFERROR(LARGE(C185:V185,5),0),IFERROR(LARGE(C185:V185,6),0),IFERROR(LARGE(C185:V185,7),0),IFERROR(LARGE(C185:V185,8),0),IFERROR(LARGE(C185:V185,9),0),IFERROR(LARGE(C185:V185,10),0),IFERROR(LARGE(C185:V185,11),0),IFERROR(LARGE(C185:V185,12),0),)</f>
        <v>28</v>
      </c>
      <c r="AF185">
        <v>225</v>
      </c>
    </row>
    <row r="186" spans="1:32" x14ac:dyDescent="0.45">
      <c r="A186">
        <v>4358</v>
      </c>
      <c r="B186" t="s">
        <v>230</v>
      </c>
      <c r="C186" t="str">
        <f>IFERROR(INDEX(body!$B$2:$B$34,MATCH(INDEX(souhrn!$C$2:$C$1899,MATCH(CONCATENATE("1#",$B186),souhrn!$E$2:$E$1899,0),1),body!$A$2:$A$34,0),1),"")</f>
        <v/>
      </c>
      <c r="D186" t="str">
        <f>IFERROR(INDEX(body!$B$2:$B$34,MATCH(INDEX(souhrn!$C$2:$C$1899,MATCH(CONCATENATE("2#",$B186),souhrn!$E$2:$E$1899,0),1),body!$A$2:$A$34,0),1),"")</f>
        <v/>
      </c>
      <c r="E186" t="str">
        <f>IFERROR(INDEX(body!$B$2:$B$34,MATCH(INDEX(souhrn!$C$2:$C$1899,MATCH(CONCATENATE("3#",$B186),souhrn!$E$2:$E$1899,0),1),body!$A$2:$A$34,0),1),"")</f>
        <v/>
      </c>
      <c r="F186" t="str">
        <f>IFERROR(INDEX(body!$B$2:$B$34,MATCH(INDEX(souhrn!$C$2:$C$1899,MATCH(CONCATENATE("4#",$B186),souhrn!$E$2:$E$1899,0),1),body!$A$2:$A$34,0),1),"")</f>
        <v/>
      </c>
      <c r="G186" t="str">
        <f>IFERROR(INDEX(body!$B$2:$B$34,MATCH(INDEX(souhrn!$C$2:$C$1899,MATCH(CONCATENATE("5#",$B186),souhrn!$E$2:$E$1899,0),1),body!$A$2:$A$34,0),1),"")</f>
        <v/>
      </c>
      <c r="H186" t="str">
        <f>IFERROR(INDEX(body!$B$2:$B$34,MATCH(INDEX(souhrn!$C$2:$C$1899,MATCH(CONCATENATE("6#",$B186),souhrn!$E$2:$E$1899,0),1),body!$A$2:$A$34,0),1),"")</f>
        <v/>
      </c>
      <c r="I186" t="str">
        <f>IFERROR(INDEX(body!$B$2:$B$34,MATCH(INDEX(souhrn!$C$2:$C$1899,MATCH(CONCATENATE("7#",$B186),souhrn!$E$2:$E$1899,0),1),body!$A$2:$A$34,0),1),"")</f>
        <v/>
      </c>
      <c r="J186" t="str">
        <f>IFERROR(INDEX(body!$B$2:$B$34,MATCH(INDEX(souhrn!$C$2:$C$1899,MATCH(CONCATENATE("8#",$B186),souhrn!$E$2:$E$1899,0),1),body!$A$2:$A$34,0),1),"")</f>
        <v/>
      </c>
      <c r="K186">
        <f>IFERROR(INDEX(body!$F$2:$F$34,MATCH(INDEX(souhrn!$C$2:$C$1899,MATCH(CONCATENATE("19#",$B186),souhrn!$E$2:$E$1899,0),1),body!$A$2:$A$34,0),1),"")</f>
        <v>14</v>
      </c>
      <c r="L186">
        <f>IFERROR(INDEX(body!$F$2:$F$34,MATCH(INDEX(souhrn!$C$2:$C$1899,MATCH(CONCATENATE("20#",$B186),souhrn!$E$2:$E$1899,0),1),body!$A$2:$A$34,0),1),"")</f>
        <v>18</v>
      </c>
      <c r="M186">
        <f>IFERROR(INDEX(body!$F$2:$F$34,MATCH(INDEX(souhrn!$C$2:$C$1899,MATCH(CONCATENATE("21#",$B186),souhrn!$E$2:$E$1899,0),1),body!$A$2:$A$34,0),1),"")</f>
        <v>24</v>
      </c>
      <c r="N186">
        <f>IFERROR(INDEX(body!$F$2:$F$34,MATCH(INDEX(souhrn!$C$2:$C$1899,MATCH(CONCATENATE("22#",$B186),souhrn!$E$2:$E$1899,0),1),body!$A$2:$A$34,0),1),"")</f>
        <v>16</v>
      </c>
      <c r="O186">
        <f>IFERROR(INDEX(body!$F$2:$F$34,MATCH(INDEX(souhrn!$C$2:$C$1899,MATCH(CONCATENATE("23#",$B186),souhrn!$E$2:$E$1899,0),1),body!$A$2:$A$34,0),1),"")</f>
        <v>0</v>
      </c>
      <c r="P186">
        <f>IFERROR(INDEX(body!$F$2:$F$34,MATCH(INDEX(souhrn!$C$2:$C$1899,MATCH(CONCATENATE("24#",$B186),souhrn!$E$2:$E$1899,0),1),body!$A$2:$A$34,0),1),"")</f>
        <v>8</v>
      </c>
      <c r="Q186" t="str">
        <f>IFERROR(INDEX(body!$D$2:$D$34,MATCH(INDEX(souhrn!$C$2:$C$1899,MATCH(CONCATENATE("9#",$B186),souhrn!$E$2:$E$1899,0),1),body!$A$2:$A$34,0),1),"")</f>
        <v/>
      </c>
      <c r="R186" t="str">
        <f>IFERROR(INDEX(body!$D$2:$D$34,MATCH(INDEX(souhrn!$C$2:$C$1899,MATCH(CONCATENATE("10#",$B186),souhrn!$E$2:$E$1899,0),1),body!$A$2:$A$34,0),1),"")</f>
        <v/>
      </c>
      <c r="S186" t="str">
        <f>IFERROR(INDEX(body!$C$2:$C$34,MATCH(INDEX(souhrn!$C$2:$C$1899,MATCH(CONCATENATE("11#",$B186),souhrn!$E$2:$E$1899,0),1),body!$A$2:$A$34,0),1),"")</f>
        <v/>
      </c>
      <c r="T186" t="str">
        <f>IFERROR(INDEX(body!$C$2:$C$34,MATCH(INDEX(souhrn!$C$2:$C$1899,MATCH(CONCATENATE("12#",$B186),souhrn!$E$2:$E$1899,0),1),body!$A$2:$A$34,0),1),"")</f>
        <v/>
      </c>
      <c r="U186" t="str">
        <f>IFERROR(INDEX(body!$C$2:$C$34,MATCH(INDEX(souhrn!$C$2:$C$1899,MATCH(CONCATENATE("13#",$B186),souhrn!$E$2:$E$1899,0),1),body!$A$2:$A$34,0),1),"")</f>
        <v/>
      </c>
      <c r="V186" t="str">
        <f>IFERROR(INDEX(body!$C$2:$C$34,MATCH(INDEX(souhrn!$C$2:$C$1899,MATCH(CONCATENATE("14#",$B186),souhrn!$E$2:$E$1899,0),1),body!$A$2:$A$34,0),1),"")</f>
        <v/>
      </c>
      <c r="W186" t="str">
        <f>IFERROR(INDEX(body!$E$2:$E$34,MATCH(INDEX(souhrn!$C$2:$C$1899,MATCH(CONCATENATE("15#",$B186),souhrn!$E$2:$E$1899,0),1),body!$A$2:$A$34,0),1),"")</f>
        <v/>
      </c>
      <c r="X186" t="str">
        <f>IFERROR(INDEX(body!$E$2:$E$34,MATCH(INDEX(souhrn!$C$2:$C$1899,MATCH(CONCATENATE("16#",$B186),souhrn!$E$2:$E$1899,0),1),body!$A$2:$A$34,0),1),"")</f>
        <v/>
      </c>
      <c r="Y186" t="str">
        <f>IFERROR(INDEX(body!$E$2:$E$34,MATCH(INDEX(souhrn!$C$2:$C$1899,MATCH(CONCATENATE("17#",$B186),souhrn!$E$2:$E$1899,0),1),body!$A$2:$A$34,0),1),"")</f>
        <v/>
      </c>
      <c r="Z186" t="str">
        <f>IFERROR(INDEX(body!$E$2:$E$34,MATCH(INDEX(souhrn!$C$2:$C$1899,MATCH(CONCATENATE("18#",$B186),souhrn!$E$2:$E$1899,0),1),body!$A$2:$A$34,0),1),"")</f>
        <v/>
      </c>
      <c r="AA186">
        <f>INDEX(zavody!B:B,MATCH(B186,zavody!A:A,0))</f>
        <v>6</v>
      </c>
      <c r="AB186">
        <f t="shared" si="13"/>
        <v>80</v>
      </c>
      <c r="AC186">
        <f t="shared" si="14"/>
        <v>80</v>
      </c>
      <c r="AD186">
        <v>182</v>
      </c>
      <c r="AE186">
        <f t="shared" si="17"/>
        <v>80</v>
      </c>
      <c r="AF186">
        <v>134</v>
      </c>
    </row>
    <row r="187" spans="1:32" x14ac:dyDescent="0.45">
      <c r="A187">
        <v>6429</v>
      </c>
      <c r="B187" t="s">
        <v>258</v>
      </c>
      <c r="C187" t="str">
        <f>IFERROR(INDEX(body!$B$2:$B$34,MATCH(INDEX(souhrn!$C$2:$C$1899,MATCH(CONCATENATE("1#",$B187),souhrn!$E$2:$E$1899,0),1),body!$A$2:$A$34,0),1),"")</f>
        <v/>
      </c>
      <c r="D187" t="str">
        <f>IFERROR(INDEX(body!$B$2:$B$34,MATCH(INDEX(souhrn!$C$2:$C$1899,MATCH(CONCATENATE("2#",$B187),souhrn!$E$2:$E$1899,0),1),body!$A$2:$A$34,0),1),"")</f>
        <v/>
      </c>
      <c r="E187" t="str">
        <f>IFERROR(INDEX(body!$B$2:$B$34,MATCH(INDEX(souhrn!$C$2:$C$1899,MATCH(CONCATENATE("3#",$B187),souhrn!$E$2:$E$1899,0),1),body!$A$2:$A$34,0),1),"")</f>
        <v/>
      </c>
      <c r="F187" t="str">
        <f>IFERROR(INDEX(body!$B$2:$B$34,MATCH(INDEX(souhrn!$C$2:$C$1899,MATCH(CONCATENATE("4#",$B187),souhrn!$E$2:$E$1899,0),1),body!$A$2:$A$34,0),1),"")</f>
        <v/>
      </c>
      <c r="G187" t="str">
        <f>IFERROR(INDEX(body!$B$2:$B$34,MATCH(INDEX(souhrn!$C$2:$C$1899,MATCH(CONCATENATE("5#",$B187),souhrn!$E$2:$E$1899,0),1),body!$A$2:$A$34,0),1),"")</f>
        <v/>
      </c>
      <c r="H187" t="str">
        <f>IFERROR(INDEX(body!$B$2:$B$34,MATCH(INDEX(souhrn!$C$2:$C$1899,MATCH(CONCATENATE("6#",$B187),souhrn!$E$2:$E$1899,0),1),body!$A$2:$A$34,0),1),"")</f>
        <v/>
      </c>
      <c r="I187" t="str">
        <f>IFERROR(INDEX(body!$B$2:$B$34,MATCH(INDEX(souhrn!$C$2:$C$1899,MATCH(CONCATENATE("7#",$B187),souhrn!$E$2:$E$1899,0),1),body!$A$2:$A$34,0),1),"")</f>
        <v/>
      </c>
      <c r="J187" t="str">
        <f>IFERROR(INDEX(body!$B$2:$B$34,MATCH(INDEX(souhrn!$C$2:$C$1899,MATCH(CONCATENATE("8#",$B187),souhrn!$E$2:$E$1899,0),1),body!$A$2:$A$34,0),1),"")</f>
        <v/>
      </c>
      <c r="K187" t="str">
        <f>IFERROR(INDEX(body!$F$2:$F$34,MATCH(INDEX(souhrn!$C$2:$C$1899,MATCH(CONCATENATE("19#",$B187),souhrn!$E$2:$E$1899,0),1),body!$A$2:$A$34,0),1),"")</f>
        <v/>
      </c>
      <c r="L187" t="str">
        <f>IFERROR(INDEX(body!$F$2:$F$34,MATCH(INDEX(souhrn!$C$2:$C$1899,MATCH(CONCATENATE("20#",$B187),souhrn!$E$2:$E$1899,0),1),body!$A$2:$A$34,0),1),"")</f>
        <v/>
      </c>
      <c r="M187" t="str">
        <f>IFERROR(INDEX(body!$F$2:$F$34,MATCH(INDEX(souhrn!$C$2:$C$1899,MATCH(CONCATENATE("21#",$B187),souhrn!$E$2:$E$1899,0),1),body!$A$2:$A$34,0),1),"")</f>
        <v/>
      </c>
      <c r="N187" t="str">
        <f>IFERROR(INDEX(body!$F$2:$F$34,MATCH(INDEX(souhrn!$C$2:$C$1899,MATCH(CONCATENATE("22#",$B187),souhrn!$E$2:$E$1899,0),1),body!$A$2:$A$34,0),1),"")</f>
        <v/>
      </c>
      <c r="O187" t="str">
        <f>IFERROR(INDEX(body!$F$2:$F$34,MATCH(INDEX(souhrn!$C$2:$C$1899,MATCH(CONCATENATE("23#",$B187),souhrn!$E$2:$E$1899,0),1),body!$A$2:$A$34,0),1),"")</f>
        <v/>
      </c>
      <c r="P187" t="str">
        <f>IFERROR(INDEX(body!$F$2:$F$34,MATCH(INDEX(souhrn!$C$2:$C$1899,MATCH(CONCATENATE("24#",$B187),souhrn!$E$2:$E$1899,0),1),body!$A$2:$A$34,0),1),"")</f>
        <v/>
      </c>
      <c r="Q187">
        <f>IFERROR(INDEX(body!$D$2:$D$34,MATCH(INDEX(souhrn!$C$2:$C$1899,MATCH(CONCATENATE("9#",$B187),souhrn!$E$2:$E$1899,0),1),body!$A$2:$A$34,0),1),"")</f>
        <v>14</v>
      </c>
      <c r="R187">
        <f>IFERROR(INDEX(body!$D$2:$D$34,MATCH(INDEX(souhrn!$C$2:$C$1899,MATCH(CONCATENATE("10#",$B187),souhrn!$E$2:$E$1899,0),1),body!$A$2:$A$34,0),1),"")</f>
        <v>18</v>
      </c>
      <c r="S187">
        <f>IFERROR(INDEX(body!$C$2:$C$34,MATCH(INDEX(souhrn!$C$2:$C$1899,MATCH(CONCATENATE("11#",$B187),souhrn!$E$2:$E$1899,0),1),body!$A$2:$A$34,0),1),"")</f>
        <v>8</v>
      </c>
      <c r="T187">
        <f>IFERROR(INDEX(body!$C$2:$C$34,MATCH(INDEX(souhrn!$C$2:$C$1899,MATCH(CONCATENATE("12#",$B187),souhrn!$E$2:$E$1899,0),1),body!$A$2:$A$34,0),1),"")</f>
        <v>22</v>
      </c>
      <c r="U187" t="str">
        <f>IFERROR(INDEX(body!$C$2:$C$34,MATCH(INDEX(souhrn!$C$2:$C$1899,MATCH(CONCATENATE("13#",$B187),souhrn!$E$2:$E$1899,0),1),body!$A$2:$A$34,0),1),"")</f>
        <v/>
      </c>
      <c r="V187" t="str">
        <f>IFERROR(INDEX(body!$C$2:$C$34,MATCH(INDEX(souhrn!$C$2:$C$1899,MATCH(CONCATENATE("14#",$B187),souhrn!$E$2:$E$1899,0),1),body!$A$2:$A$34,0),1),"")</f>
        <v/>
      </c>
      <c r="W187">
        <f>IFERROR(INDEX(body!$E$2:$E$34,MATCH(INDEX(souhrn!$C$2:$C$1899,MATCH(CONCATENATE("15#",$B187),souhrn!$E$2:$E$1899,0),1),body!$A$2:$A$34,0),1),"")</f>
        <v>6</v>
      </c>
      <c r="X187">
        <f>IFERROR(INDEX(body!$E$2:$E$34,MATCH(INDEX(souhrn!$C$2:$C$1899,MATCH(CONCATENATE("16#",$B187),souhrn!$E$2:$E$1899,0),1),body!$A$2:$A$34,0),1),"")</f>
        <v>4</v>
      </c>
      <c r="Y187">
        <f>IFERROR(INDEX(body!$E$2:$E$34,MATCH(INDEX(souhrn!$C$2:$C$1899,MATCH(CONCATENATE("17#",$B187),souhrn!$E$2:$E$1899,0),1),body!$A$2:$A$34,0),1),"")</f>
        <v>6</v>
      </c>
      <c r="Z187">
        <f>IFERROR(INDEX(body!$E$2:$E$34,MATCH(INDEX(souhrn!$C$2:$C$1899,MATCH(CONCATENATE("18#",$B187),souhrn!$E$2:$E$1899,0),1),body!$A$2:$A$34,0),1),"")</f>
        <v>2</v>
      </c>
      <c r="AA187">
        <f>INDEX(zavody!B:B,MATCH(B187,zavody!A:A,0))</f>
        <v>8</v>
      </c>
      <c r="AB187">
        <f t="shared" si="13"/>
        <v>80</v>
      </c>
      <c r="AC187">
        <f t="shared" si="14"/>
        <v>80</v>
      </c>
      <c r="AD187">
        <v>183</v>
      </c>
      <c r="AE187">
        <f t="shared" si="17"/>
        <v>62</v>
      </c>
      <c r="AF187">
        <v>251</v>
      </c>
    </row>
    <row r="188" spans="1:32" x14ac:dyDescent="0.45">
      <c r="A188">
        <v>4319</v>
      </c>
      <c r="B188" t="s">
        <v>112</v>
      </c>
      <c r="C188" t="str">
        <f>IFERROR(INDEX(body!$B$2:$B$34,MATCH(INDEX(souhrn!$C$2:$C$1899,MATCH(CONCATENATE("1#",$B188),souhrn!$E$2:$E$1899,0),1),body!$A$2:$A$34,0),1),"")</f>
        <v/>
      </c>
      <c r="D188" t="str">
        <f>IFERROR(INDEX(body!$B$2:$B$34,MATCH(INDEX(souhrn!$C$2:$C$1899,MATCH(CONCATENATE("2#",$B188),souhrn!$E$2:$E$1899,0),1),body!$A$2:$A$34,0),1),"")</f>
        <v/>
      </c>
      <c r="E188" t="str">
        <f>IFERROR(INDEX(body!$B$2:$B$34,MATCH(INDEX(souhrn!$C$2:$C$1899,MATCH(CONCATENATE("3#",$B188),souhrn!$E$2:$E$1899,0),1),body!$A$2:$A$34,0),1),"")</f>
        <v/>
      </c>
      <c r="F188" t="str">
        <f>IFERROR(INDEX(body!$B$2:$B$34,MATCH(INDEX(souhrn!$C$2:$C$1899,MATCH(CONCATENATE("4#",$B188),souhrn!$E$2:$E$1899,0),1),body!$A$2:$A$34,0),1),"")</f>
        <v/>
      </c>
      <c r="G188" t="str">
        <f>IFERROR(INDEX(body!$B$2:$B$34,MATCH(INDEX(souhrn!$C$2:$C$1899,MATCH(CONCATENATE("5#",$B188),souhrn!$E$2:$E$1899,0),1),body!$A$2:$A$34,0),1),"")</f>
        <v/>
      </c>
      <c r="H188" t="str">
        <f>IFERROR(INDEX(body!$B$2:$B$34,MATCH(INDEX(souhrn!$C$2:$C$1899,MATCH(CONCATENATE("6#",$B188),souhrn!$E$2:$E$1899,0),1),body!$A$2:$A$34,0),1),"")</f>
        <v/>
      </c>
      <c r="I188" t="str">
        <f>IFERROR(INDEX(body!$B$2:$B$34,MATCH(INDEX(souhrn!$C$2:$C$1899,MATCH(CONCATENATE("7#",$B188),souhrn!$E$2:$E$1899,0),1),body!$A$2:$A$34,0),1),"")</f>
        <v/>
      </c>
      <c r="J188" t="str">
        <f>IFERROR(INDEX(body!$B$2:$B$34,MATCH(INDEX(souhrn!$C$2:$C$1899,MATCH(CONCATENATE("8#",$B188),souhrn!$E$2:$E$1899,0),1),body!$A$2:$A$34,0),1),"")</f>
        <v/>
      </c>
      <c r="K188" t="str">
        <f>IFERROR(INDEX(body!$F$2:$F$34,MATCH(INDEX(souhrn!$C$2:$C$1899,MATCH(CONCATENATE("19#",$B188),souhrn!$E$2:$E$1899,0),1),body!$A$2:$A$34,0),1),"")</f>
        <v/>
      </c>
      <c r="L188" t="str">
        <f>IFERROR(INDEX(body!$F$2:$F$34,MATCH(INDEX(souhrn!$C$2:$C$1899,MATCH(CONCATENATE("20#",$B188),souhrn!$E$2:$E$1899,0),1),body!$A$2:$A$34,0),1),"")</f>
        <v/>
      </c>
      <c r="M188" t="str">
        <f>IFERROR(INDEX(body!$F$2:$F$34,MATCH(INDEX(souhrn!$C$2:$C$1899,MATCH(CONCATENATE("21#",$B188),souhrn!$E$2:$E$1899,0),1),body!$A$2:$A$34,0),1),"")</f>
        <v/>
      </c>
      <c r="N188" t="str">
        <f>IFERROR(INDEX(body!$F$2:$F$34,MATCH(INDEX(souhrn!$C$2:$C$1899,MATCH(CONCATENATE("22#",$B188),souhrn!$E$2:$E$1899,0),1),body!$A$2:$A$34,0),1),"")</f>
        <v/>
      </c>
      <c r="O188" t="str">
        <f>IFERROR(INDEX(body!$F$2:$F$34,MATCH(INDEX(souhrn!$C$2:$C$1899,MATCH(CONCATENATE("23#",$B188),souhrn!$E$2:$E$1899,0),1),body!$A$2:$A$34,0),1),"")</f>
        <v/>
      </c>
      <c r="P188" t="str">
        <f>IFERROR(INDEX(body!$F$2:$F$34,MATCH(INDEX(souhrn!$C$2:$C$1899,MATCH(CONCATENATE("24#",$B188),souhrn!$E$2:$E$1899,0),1),body!$A$2:$A$34,0),1),"")</f>
        <v/>
      </c>
      <c r="Q188" t="str">
        <f>IFERROR(INDEX(body!$D$2:$D$34,MATCH(INDEX(souhrn!$C$2:$C$1899,MATCH(CONCATENATE("9#",$B188),souhrn!$E$2:$E$1899,0),1),body!$A$2:$A$34,0),1),"")</f>
        <v/>
      </c>
      <c r="R188" t="str">
        <f>IFERROR(INDEX(body!$D$2:$D$34,MATCH(INDEX(souhrn!$C$2:$C$1899,MATCH(CONCATENATE("10#",$B188),souhrn!$E$2:$E$1899,0),1),body!$A$2:$A$34,0),1),"")</f>
        <v/>
      </c>
      <c r="S188" t="str">
        <f>IFERROR(INDEX(body!$C$2:$C$34,MATCH(INDEX(souhrn!$C$2:$C$1899,MATCH(CONCATENATE("11#",$B188),souhrn!$E$2:$E$1899,0),1),body!$A$2:$A$34,0),1),"")</f>
        <v/>
      </c>
      <c r="T188" t="str">
        <f>IFERROR(INDEX(body!$C$2:$C$34,MATCH(INDEX(souhrn!$C$2:$C$1899,MATCH(CONCATENATE("12#",$B188),souhrn!$E$2:$E$1899,0),1),body!$A$2:$A$34,0),1),"")</f>
        <v/>
      </c>
      <c r="U188" t="str">
        <f>IFERROR(INDEX(body!$C$2:$C$34,MATCH(INDEX(souhrn!$C$2:$C$1899,MATCH(CONCATENATE("13#",$B188),souhrn!$E$2:$E$1899,0),1),body!$A$2:$A$34,0),1),"")</f>
        <v/>
      </c>
      <c r="V188" t="str">
        <f>IFERROR(INDEX(body!$C$2:$C$34,MATCH(INDEX(souhrn!$C$2:$C$1899,MATCH(CONCATENATE("14#",$B188),souhrn!$E$2:$E$1899,0),1),body!$A$2:$A$34,0),1),"")</f>
        <v/>
      </c>
      <c r="W188">
        <f>IFERROR(INDEX(body!$E$2:$E$34,MATCH(INDEX(souhrn!$C$2:$C$1899,MATCH(CONCATENATE("15#",$B188),souhrn!$E$2:$E$1899,0),1),body!$A$2:$A$34,0),1),"")</f>
        <v>20</v>
      </c>
      <c r="X188">
        <f>IFERROR(INDEX(body!$E$2:$E$34,MATCH(INDEX(souhrn!$C$2:$C$1899,MATCH(CONCATENATE("16#",$B188),souhrn!$E$2:$E$1899,0),1),body!$A$2:$A$34,0),1),"")</f>
        <v>20</v>
      </c>
      <c r="Y188">
        <f>IFERROR(INDEX(body!$E$2:$E$34,MATCH(INDEX(souhrn!$C$2:$C$1899,MATCH(CONCATENATE("17#",$B188),souhrn!$E$2:$E$1899,0),1),body!$A$2:$A$34,0),1),"")</f>
        <v>20</v>
      </c>
      <c r="Z188">
        <f>IFERROR(INDEX(body!$E$2:$E$34,MATCH(INDEX(souhrn!$C$2:$C$1899,MATCH(CONCATENATE("18#",$B188),souhrn!$E$2:$E$1899,0),1),body!$A$2:$A$34,0),1),"")</f>
        <v>18</v>
      </c>
      <c r="AA188">
        <f>INDEX(zavody!B:B,MATCH(B188,zavody!A:A,0))</f>
        <v>4</v>
      </c>
      <c r="AB188">
        <f t="shared" si="13"/>
        <v>78</v>
      </c>
      <c r="AC188">
        <f t="shared" si="14"/>
        <v>78</v>
      </c>
      <c r="AD188">
        <v>184</v>
      </c>
      <c r="AE188">
        <f t="shared" si="17"/>
        <v>0</v>
      </c>
      <c r="AF188">
        <v>128</v>
      </c>
    </row>
    <row r="189" spans="1:32" x14ac:dyDescent="0.45">
      <c r="A189">
        <v>6779</v>
      </c>
      <c r="B189" t="s">
        <v>239</v>
      </c>
      <c r="C189" t="str">
        <f>IFERROR(INDEX(body!$B$2:$B$34,MATCH(INDEX(souhrn!$C$2:$C$1899,MATCH(CONCATENATE("1#",$B189),souhrn!$E$2:$E$1899,0),1),body!$A$2:$A$34,0),1),"")</f>
        <v/>
      </c>
      <c r="D189" t="str">
        <f>IFERROR(INDEX(body!$B$2:$B$34,MATCH(INDEX(souhrn!$C$2:$C$1899,MATCH(CONCATENATE("2#",$B189),souhrn!$E$2:$E$1899,0),1),body!$A$2:$A$34,0),1),"")</f>
        <v/>
      </c>
      <c r="E189" t="str">
        <f>IFERROR(INDEX(body!$B$2:$B$34,MATCH(INDEX(souhrn!$C$2:$C$1899,MATCH(CONCATENATE("3#",$B189),souhrn!$E$2:$E$1899,0),1),body!$A$2:$A$34,0),1),"")</f>
        <v/>
      </c>
      <c r="F189" t="str">
        <f>IFERROR(INDEX(body!$B$2:$B$34,MATCH(INDEX(souhrn!$C$2:$C$1899,MATCH(CONCATENATE("4#",$B189),souhrn!$E$2:$E$1899,0),1),body!$A$2:$A$34,0),1),"")</f>
        <v/>
      </c>
      <c r="G189" t="str">
        <f>IFERROR(INDEX(body!$B$2:$B$34,MATCH(INDEX(souhrn!$C$2:$C$1899,MATCH(CONCATENATE("5#",$B189),souhrn!$E$2:$E$1899,0),1),body!$A$2:$A$34,0),1),"")</f>
        <v/>
      </c>
      <c r="H189" t="str">
        <f>IFERROR(INDEX(body!$B$2:$B$34,MATCH(INDEX(souhrn!$C$2:$C$1899,MATCH(CONCATENATE("6#",$B189),souhrn!$E$2:$E$1899,0),1),body!$A$2:$A$34,0),1),"")</f>
        <v/>
      </c>
      <c r="I189" t="str">
        <f>IFERROR(INDEX(body!$B$2:$B$34,MATCH(INDEX(souhrn!$C$2:$C$1899,MATCH(CONCATENATE("7#",$B189),souhrn!$E$2:$E$1899,0),1),body!$A$2:$A$34,0),1),"")</f>
        <v/>
      </c>
      <c r="J189" t="str">
        <f>IFERROR(INDEX(body!$B$2:$B$34,MATCH(INDEX(souhrn!$C$2:$C$1899,MATCH(CONCATENATE("8#",$B189),souhrn!$E$2:$E$1899,0),1),body!$A$2:$A$34,0),1),"")</f>
        <v/>
      </c>
      <c r="K189">
        <f>IFERROR(INDEX(body!$F$2:$F$34,MATCH(INDEX(souhrn!$C$2:$C$1899,MATCH(CONCATENATE("19#",$B189),souhrn!$E$2:$E$1899,0),1),body!$A$2:$A$34,0),1),"")</f>
        <v>12</v>
      </c>
      <c r="L189">
        <f>IFERROR(INDEX(body!$F$2:$F$34,MATCH(INDEX(souhrn!$C$2:$C$1899,MATCH(CONCATENATE("20#",$B189),souhrn!$E$2:$E$1899,0),1),body!$A$2:$A$34,0),1),"")</f>
        <v>20</v>
      </c>
      <c r="M189" t="str">
        <f>IFERROR(INDEX(body!$F$2:$F$34,MATCH(INDEX(souhrn!$C$2:$C$1899,MATCH(CONCATENATE("21#",$B189),souhrn!$E$2:$E$1899,0),1),body!$A$2:$A$34,0),1),"")</f>
        <v/>
      </c>
      <c r="N189" t="str">
        <f>IFERROR(INDEX(body!$F$2:$F$34,MATCH(INDEX(souhrn!$C$2:$C$1899,MATCH(CONCATENATE("22#",$B189),souhrn!$E$2:$E$1899,0),1),body!$A$2:$A$34,0),1),"")</f>
        <v/>
      </c>
      <c r="O189">
        <f>IFERROR(INDEX(body!$F$2:$F$34,MATCH(INDEX(souhrn!$C$2:$C$1899,MATCH(CONCATENATE("23#",$B189),souhrn!$E$2:$E$1899,0),1),body!$A$2:$A$34,0),1),"")</f>
        <v>30</v>
      </c>
      <c r="P189">
        <f>IFERROR(INDEX(body!$F$2:$F$34,MATCH(INDEX(souhrn!$C$2:$C$1899,MATCH(CONCATENATE("24#",$B189),souhrn!$E$2:$E$1899,0),1),body!$A$2:$A$34,0),1),"")</f>
        <v>16</v>
      </c>
      <c r="Q189" t="str">
        <f>IFERROR(INDEX(body!$D$2:$D$34,MATCH(INDEX(souhrn!$C$2:$C$1899,MATCH(CONCATENATE("9#",$B189),souhrn!$E$2:$E$1899,0),1),body!$A$2:$A$34,0),1),"")</f>
        <v/>
      </c>
      <c r="R189" t="str">
        <f>IFERROR(INDEX(body!$D$2:$D$34,MATCH(INDEX(souhrn!$C$2:$C$1899,MATCH(CONCATENATE("10#",$B189),souhrn!$E$2:$E$1899,0),1),body!$A$2:$A$34,0),1),"")</f>
        <v/>
      </c>
      <c r="S189" t="str">
        <f>IFERROR(INDEX(body!$C$2:$C$34,MATCH(INDEX(souhrn!$C$2:$C$1899,MATCH(CONCATENATE("11#",$B189),souhrn!$E$2:$E$1899,0),1),body!$A$2:$A$34,0),1),"")</f>
        <v/>
      </c>
      <c r="T189" t="str">
        <f>IFERROR(INDEX(body!$C$2:$C$34,MATCH(INDEX(souhrn!$C$2:$C$1899,MATCH(CONCATENATE("12#",$B189),souhrn!$E$2:$E$1899,0),1),body!$A$2:$A$34,0),1),"")</f>
        <v/>
      </c>
      <c r="U189" t="str">
        <f>IFERROR(INDEX(body!$C$2:$C$34,MATCH(INDEX(souhrn!$C$2:$C$1899,MATCH(CONCATENATE("13#",$B189),souhrn!$E$2:$E$1899,0),1),body!$A$2:$A$34,0),1),"")</f>
        <v/>
      </c>
      <c r="V189" t="str">
        <f>IFERROR(INDEX(body!$C$2:$C$34,MATCH(INDEX(souhrn!$C$2:$C$1899,MATCH(CONCATENATE("14#",$B189),souhrn!$E$2:$E$1899,0),1),body!$A$2:$A$34,0),1),"")</f>
        <v/>
      </c>
      <c r="W189" t="str">
        <f>IFERROR(INDEX(body!$E$2:$E$34,MATCH(INDEX(souhrn!$C$2:$C$1899,MATCH(CONCATENATE("15#",$B189),souhrn!$E$2:$E$1899,0),1),body!$A$2:$A$34,0),1),"")</f>
        <v/>
      </c>
      <c r="X189" t="str">
        <f>IFERROR(INDEX(body!$E$2:$E$34,MATCH(INDEX(souhrn!$C$2:$C$1899,MATCH(CONCATENATE("16#",$B189),souhrn!$E$2:$E$1899,0),1),body!$A$2:$A$34,0),1),"")</f>
        <v/>
      </c>
      <c r="Y189" t="str">
        <f>IFERROR(INDEX(body!$E$2:$E$34,MATCH(INDEX(souhrn!$C$2:$C$1899,MATCH(CONCATENATE("17#",$B189),souhrn!$E$2:$E$1899,0),1),body!$A$2:$A$34,0),1),"")</f>
        <v/>
      </c>
      <c r="Z189" t="str">
        <f>IFERROR(INDEX(body!$E$2:$E$34,MATCH(INDEX(souhrn!$C$2:$C$1899,MATCH(CONCATENATE("18#",$B189),souhrn!$E$2:$E$1899,0),1),body!$A$2:$A$34,0),1),"")</f>
        <v/>
      </c>
      <c r="AA189">
        <f>INDEX(zavody!B:B,MATCH(B189,zavody!A:A,0))</f>
        <v>4</v>
      </c>
      <c r="AB189">
        <f t="shared" si="13"/>
        <v>78</v>
      </c>
      <c r="AC189">
        <f t="shared" si="14"/>
        <v>78</v>
      </c>
      <c r="AD189">
        <v>185</v>
      </c>
      <c r="AE189">
        <f t="shared" si="17"/>
        <v>78</v>
      </c>
      <c r="AF189">
        <v>216</v>
      </c>
    </row>
    <row r="190" spans="1:32" x14ac:dyDescent="0.45">
      <c r="A190">
        <v>3580</v>
      </c>
      <c r="B190" t="s">
        <v>181</v>
      </c>
      <c r="C190" t="str">
        <f>IFERROR(INDEX(body!$B$2:$B$34,MATCH(INDEX(souhrn!$C$2:$C$1899,MATCH(CONCATENATE("1#",$B190),souhrn!$E$2:$E$1899,0),1),body!$A$2:$A$34,0),1),"")</f>
        <v/>
      </c>
      <c r="D190" t="str">
        <f>IFERROR(INDEX(body!$B$2:$B$34,MATCH(INDEX(souhrn!$C$2:$C$1899,MATCH(CONCATENATE("2#",$B190),souhrn!$E$2:$E$1899,0),1),body!$A$2:$A$34,0),1),"")</f>
        <v/>
      </c>
      <c r="E190" t="str">
        <f>IFERROR(INDEX(body!$B$2:$B$34,MATCH(INDEX(souhrn!$C$2:$C$1899,MATCH(CONCATENATE("3#",$B190),souhrn!$E$2:$E$1899,0),1),body!$A$2:$A$34,0),1),"")</f>
        <v/>
      </c>
      <c r="F190" t="str">
        <f>IFERROR(INDEX(body!$B$2:$B$34,MATCH(INDEX(souhrn!$C$2:$C$1899,MATCH(CONCATENATE("4#",$B190),souhrn!$E$2:$E$1899,0),1),body!$A$2:$A$34,0),1),"")</f>
        <v/>
      </c>
      <c r="G190" t="str">
        <f>IFERROR(INDEX(body!$B$2:$B$34,MATCH(INDEX(souhrn!$C$2:$C$1899,MATCH(CONCATENATE("5#",$B190),souhrn!$E$2:$E$1899,0),1),body!$A$2:$A$34,0),1),"")</f>
        <v/>
      </c>
      <c r="H190" t="str">
        <f>IFERROR(INDEX(body!$B$2:$B$34,MATCH(INDEX(souhrn!$C$2:$C$1899,MATCH(CONCATENATE("6#",$B190),souhrn!$E$2:$E$1899,0),1),body!$A$2:$A$34,0),1),"")</f>
        <v/>
      </c>
      <c r="I190" t="str">
        <f>IFERROR(INDEX(body!$B$2:$B$34,MATCH(INDEX(souhrn!$C$2:$C$1899,MATCH(CONCATENATE("7#",$B190),souhrn!$E$2:$E$1899,0),1),body!$A$2:$A$34,0),1),"")</f>
        <v/>
      </c>
      <c r="J190" t="str">
        <f>IFERROR(INDEX(body!$B$2:$B$34,MATCH(INDEX(souhrn!$C$2:$C$1899,MATCH(CONCATENATE("8#",$B190),souhrn!$E$2:$E$1899,0),1),body!$A$2:$A$34,0),1),"")</f>
        <v/>
      </c>
      <c r="K190" t="str">
        <f>IFERROR(INDEX(body!$F$2:$F$34,MATCH(INDEX(souhrn!$C$2:$C$1899,MATCH(CONCATENATE("19#",$B190),souhrn!$E$2:$E$1899,0),1),body!$A$2:$A$34,0),1),"")</f>
        <v/>
      </c>
      <c r="L190" t="str">
        <f>IFERROR(INDEX(body!$F$2:$F$34,MATCH(INDEX(souhrn!$C$2:$C$1899,MATCH(CONCATENATE("20#",$B190),souhrn!$E$2:$E$1899,0),1),body!$A$2:$A$34,0),1),"")</f>
        <v/>
      </c>
      <c r="M190" t="str">
        <f>IFERROR(INDEX(body!$F$2:$F$34,MATCH(INDEX(souhrn!$C$2:$C$1899,MATCH(CONCATENATE("21#",$B190),souhrn!$E$2:$E$1899,0),1),body!$A$2:$A$34,0),1),"")</f>
        <v/>
      </c>
      <c r="N190" t="str">
        <f>IFERROR(INDEX(body!$F$2:$F$34,MATCH(INDEX(souhrn!$C$2:$C$1899,MATCH(CONCATENATE("22#",$B190),souhrn!$E$2:$E$1899,0),1),body!$A$2:$A$34,0),1),"")</f>
        <v/>
      </c>
      <c r="O190" t="str">
        <f>IFERROR(INDEX(body!$F$2:$F$34,MATCH(INDEX(souhrn!$C$2:$C$1899,MATCH(CONCATENATE("23#",$B190),souhrn!$E$2:$E$1899,0),1),body!$A$2:$A$34,0),1),"")</f>
        <v/>
      </c>
      <c r="P190" t="str">
        <f>IFERROR(INDEX(body!$F$2:$F$34,MATCH(INDEX(souhrn!$C$2:$C$1899,MATCH(CONCATENATE("24#",$B190),souhrn!$E$2:$E$1899,0),1),body!$A$2:$A$34,0),1),"")</f>
        <v/>
      </c>
      <c r="Q190">
        <f>IFERROR(INDEX(body!$D$2:$D$34,MATCH(INDEX(souhrn!$C$2:$C$1899,MATCH(CONCATENATE("9#",$B190),souhrn!$E$2:$E$1899,0),1),body!$A$2:$A$34,0),1),"")</f>
        <v>10</v>
      </c>
      <c r="R190">
        <f>IFERROR(INDEX(body!$D$2:$D$34,MATCH(INDEX(souhrn!$C$2:$C$1899,MATCH(CONCATENATE("10#",$B190),souhrn!$E$2:$E$1899,0),1),body!$A$2:$A$34,0),1),"")</f>
        <v>10</v>
      </c>
      <c r="S190" t="str">
        <f>IFERROR(INDEX(body!$C$2:$C$34,MATCH(INDEX(souhrn!$C$2:$C$1899,MATCH(CONCATENATE("11#",$B190),souhrn!$E$2:$E$1899,0),1),body!$A$2:$A$34,0),1),"")</f>
        <v/>
      </c>
      <c r="T190" t="str">
        <f>IFERROR(INDEX(body!$C$2:$C$34,MATCH(INDEX(souhrn!$C$2:$C$1899,MATCH(CONCATENATE("12#",$B190),souhrn!$E$2:$E$1899,0),1),body!$A$2:$A$34,0),1),"")</f>
        <v/>
      </c>
      <c r="U190" t="str">
        <f>IFERROR(INDEX(body!$C$2:$C$34,MATCH(INDEX(souhrn!$C$2:$C$1899,MATCH(CONCATENATE("13#",$B190),souhrn!$E$2:$E$1899,0),1),body!$A$2:$A$34,0),1),"")</f>
        <v/>
      </c>
      <c r="V190" t="str">
        <f>IFERROR(INDEX(body!$C$2:$C$34,MATCH(INDEX(souhrn!$C$2:$C$1899,MATCH(CONCATENATE("14#",$B190),souhrn!$E$2:$E$1899,0),1),body!$A$2:$A$34,0),1),"")</f>
        <v/>
      </c>
      <c r="W190">
        <f>IFERROR(INDEX(body!$E$2:$E$34,MATCH(INDEX(souhrn!$C$2:$C$1899,MATCH(CONCATENATE("15#",$B190),souhrn!$E$2:$E$1899,0),1),body!$A$2:$A$34,0),1),"")</f>
        <v>10</v>
      </c>
      <c r="X190">
        <f>IFERROR(INDEX(body!$E$2:$E$34,MATCH(INDEX(souhrn!$C$2:$C$1899,MATCH(CONCATENATE("16#",$B190),souhrn!$E$2:$E$1899,0),1),body!$A$2:$A$34,0),1),"")</f>
        <v>16</v>
      </c>
      <c r="Y190">
        <f>IFERROR(INDEX(body!$E$2:$E$34,MATCH(INDEX(souhrn!$C$2:$C$1899,MATCH(CONCATENATE("17#",$B190),souhrn!$E$2:$E$1899,0),1),body!$A$2:$A$34,0),1),"")</f>
        <v>10</v>
      </c>
      <c r="Z190">
        <f>IFERROR(INDEX(body!$E$2:$E$34,MATCH(INDEX(souhrn!$C$2:$C$1899,MATCH(CONCATENATE("18#",$B190),souhrn!$E$2:$E$1899,0),1),body!$A$2:$A$34,0),1),"")</f>
        <v>22</v>
      </c>
      <c r="AA190">
        <f>INDEX(zavody!B:B,MATCH(B190,zavody!A:A,0))</f>
        <v>6</v>
      </c>
      <c r="AB190">
        <f t="shared" si="13"/>
        <v>78</v>
      </c>
      <c r="AC190">
        <f t="shared" si="14"/>
        <v>78</v>
      </c>
      <c r="AD190">
        <v>186</v>
      </c>
      <c r="AE190">
        <f t="shared" si="17"/>
        <v>20</v>
      </c>
      <c r="AF190">
        <v>172</v>
      </c>
    </row>
    <row r="191" spans="1:32" x14ac:dyDescent="0.45">
      <c r="A191">
        <v>6139</v>
      </c>
      <c r="B191" t="s">
        <v>156</v>
      </c>
      <c r="C191" t="str">
        <f>IFERROR(INDEX(body!$B$2:$B$34,MATCH(INDEX(souhrn!$C$2:$C$1899,MATCH(CONCATENATE("1#",$B191),souhrn!$E$2:$E$1899,0),1),body!$A$2:$A$34,0),1),"")</f>
        <v/>
      </c>
      <c r="D191" t="str">
        <f>IFERROR(INDEX(body!$B$2:$B$34,MATCH(INDEX(souhrn!$C$2:$C$1899,MATCH(CONCATENATE("2#",$B191),souhrn!$E$2:$E$1899,0),1),body!$A$2:$A$34,0),1),"")</f>
        <v/>
      </c>
      <c r="E191" t="str">
        <f>IFERROR(INDEX(body!$B$2:$B$34,MATCH(INDEX(souhrn!$C$2:$C$1899,MATCH(CONCATENATE("3#",$B191),souhrn!$E$2:$E$1899,0),1),body!$A$2:$A$34,0),1),"")</f>
        <v/>
      </c>
      <c r="F191" t="str">
        <f>IFERROR(INDEX(body!$B$2:$B$34,MATCH(INDEX(souhrn!$C$2:$C$1899,MATCH(CONCATENATE("4#",$B191),souhrn!$E$2:$E$1899,0),1),body!$A$2:$A$34,0),1),"")</f>
        <v/>
      </c>
      <c r="G191" t="str">
        <f>IFERROR(INDEX(body!$B$2:$B$34,MATCH(INDEX(souhrn!$C$2:$C$1899,MATCH(CONCATENATE("5#",$B191),souhrn!$E$2:$E$1899,0),1),body!$A$2:$A$34,0),1),"")</f>
        <v/>
      </c>
      <c r="H191" t="str">
        <f>IFERROR(INDEX(body!$B$2:$B$34,MATCH(INDEX(souhrn!$C$2:$C$1899,MATCH(CONCATENATE("6#",$B191),souhrn!$E$2:$E$1899,0),1),body!$A$2:$A$34,0),1),"")</f>
        <v/>
      </c>
      <c r="I191" t="str">
        <f>IFERROR(INDEX(body!$B$2:$B$34,MATCH(INDEX(souhrn!$C$2:$C$1899,MATCH(CONCATENATE("7#",$B191),souhrn!$E$2:$E$1899,0),1),body!$A$2:$A$34,0),1),"")</f>
        <v/>
      </c>
      <c r="J191" t="str">
        <f>IFERROR(INDEX(body!$B$2:$B$34,MATCH(INDEX(souhrn!$C$2:$C$1899,MATCH(CONCATENATE("8#",$B191),souhrn!$E$2:$E$1899,0),1),body!$A$2:$A$34,0),1),"")</f>
        <v/>
      </c>
      <c r="K191" t="str">
        <f>IFERROR(INDEX(body!$F$2:$F$34,MATCH(INDEX(souhrn!$C$2:$C$1899,MATCH(CONCATENATE("19#",$B191),souhrn!$E$2:$E$1899,0),1),body!$A$2:$A$34,0),1),"")</f>
        <v/>
      </c>
      <c r="L191" t="str">
        <f>IFERROR(INDEX(body!$F$2:$F$34,MATCH(INDEX(souhrn!$C$2:$C$1899,MATCH(CONCATENATE("20#",$B191),souhrn!$E$2:$E$1899,0),1),body!$A$2:$A$34,0),1),"")</f>
        <v/>
      </c>
      <c r="M191" t="str">
        <f>IFERROR(INDEX(body!$F$2:$F$34,MATCH(INDEX(souhrn!$C$2:$C$1899,MATCH(CONCATENATE("21#",$B191),souhrn!$E$2:$E$1899,0),1),body!$A$2:$A$34,0),1),"")</f>
        <v/>
      </c>
      <c r="N191" t="str">
        <f>IFERROR(INDEX(body!$F$2:$F$34,MATCH(INDEX(souhrn!$C$2:$C$1899,MATCH(CONCATENATE("22#",$B191),souhrn!$E$2:$E$1899,0),1),body!$A$2:$A$34,0),1),"")</f>
        <v/>
      </c>
      <c r="O191" t="str">
        <f>IFERROR(INDEX(body!$F$2:$F$34,MATCH(INDEX(souhrn!$C$2:$C$1899,MATCH(CONCATENATE("23#",$B191),souhrn!$E$2:$E$1899,0),1),body!$A$2:$A$34,0),1),"")</f>
        <v/>
      </c>
      <c r="P191" t="str">
        <f>IFERROR(INDEX(body!$F$2:$F$34,MATCH(INDEX(souhrn!$C$2:$C$1899,MATCH(CONCATENATE("24#",$B191),souhrn!$E$2:$E$1899,0),1),body!$A$2:$A$34,0),1),"")</f>
        <v/>
      </c>
      <c r="Q191" t="str">
        <f>IFERROR(INDEX(body!$D$2:$D$34,MATCH(INDEX(souhrn!$C$2:$C$1899,MATCH(CONCATENATE("9#",$B191),souhrn!$E$2:$E$1899,0),1),body!$A$2:$A$34,0),1),"")</f>
        <v/>
      </c>
      <c r="R191" t="str">
        <f>IFERROR(INDEX(body!$D$2:$D$34,MATCH(INDEX(souhrn!$C$2:$C$1899,MATCH(CONCATENATE("10#",$B191),souhrn!$E$2:$E$1899,0),1),body!$A$2:$A$34,0),1),"")</f>
        <v/>
      </c>
      <c r="S191" t="str">
        <f>IFERROR(INDEX(body!$C$2:$C$34,MATCH(INDEX(souhrn!$C$2:$C$1899,MATCH(CONCATENATE("11#",$B191),souhrn!$E$2:$E$1899,0),1),body!$A$2:$A$34,0),1),"")</f>
        <v/>
      </c>
      <c r="T191" t="str">
        <f>IFERROR(INDEX(body!$C$2:$C$34,MATCH(INDEX(souhrn!$C$2:$C$1899,MATCH(CONCATENATE("12#",$B191),souhrn!$E$2:$E$1899,0),1),body!$A$2:$A$34,0),1),"")</f>
        <v/>
      </c>
      <c r="U191" t="str">
        <f>IFERROR(INDEX(body!$C$2:$C$34,MATCH(INDEX(souhrn!$C$2:$C$1899,MATCH(CONCATENATE("13#",$B191),souhrn!$E$2:$E$1899,0),1),body!$A$2:$A$34,0),1),"")</f>
        <v/>
      </c>
      <c r="V191" t="str">
        <f>IFERROR(INDEX(body!$C$2:$C$34,MATCH(INDEX(souhrn!$C$2:$C$1899,MATCH(CONCATENATE("14#",$B191),souhrn!$E$2:$E$1899,0),1),body!$A$2:$A$34,0),1),"")</f>
        <v/>
      </c>
      <c r="W191">
        <f>IFERROR(INDEX(body!$E$2:$E$34,MATCH(INDEX(souhrn!$C$2:$C$1899,MATCH(CONCATENATE("15#",$B191),souhrn!$E$2:$E$1899,0),1),body!$A$2:$A$34,0),1),"")</f>
        <v>18</v>
      </c>
      <c r="X191">
        <f>IFERROR(INDEX(body!$E$2:$E$34,MATCH(INDEX(souhrn!$C$2:$C$1899,MATCH(CONCATENATE("16#",$B191),souhrn!$E$2:$E$1899,0),1),body!$A$2:$A$34,0),1),"")</f>
        <v>16</v>
      </c>
      <c r="Y191">
        <f>IFERROR(INDEX(body!$E$2:$E$34,MATCH(INDEX(souhrn!$C$2:$C$1899,MATCH(CONCATENATE("17#",$B191),souhrn!$E$2:$E$1899,0),1),body!$A$2:$A$34,0),1),"")</f>
        <v>20</v>
      </c>
      <c r="Z191">
        <f>IFERROR(INDEX(body!$E$2:$E$34,MATCH(INDEX(souhrn!$C$2:$C$1899,MATCH(CONCATENATE("18#",$B191),souhrn!$E$2:$E$1899,0),1),body!$A$2:$A$34,0),1),"")</f>
        <v>22</v>
      </c>
      <c r="AA191">
        <f>INDEX(zavody!B:B,MATCH(B191,zavody!A:A,0))</f>
        <v>4</v>
      </c>
      <c r="AB191">
        <f t="shared" si="13"/>
        <v>76</v>
      </c>
      <c r="AC191">
        <f t="shared" si="14"/>
        <v>76</v>
      </c>
      <c r="AD191">
        <v>187</v>
      </c>
      <c r="AE191">
        <f t="shared" si="17"/>
        <v>0</v>
      </c>
      <c r="AF191">
        <v>242</v>
      </c>
    </row>
    <row r="192" spans="1:32" x14ac:dyDescent="0.45">
      <c r="A192">
        <v>3552</v>
      </c>
      <c r="B192" t="s">
        <v>229</v>
      </c>
      <c r="C192" t="str">
        <f>IFERROR(INDEX(body!$B$2:$B$34,MATCH(INDEX(souhrn!$C$2:$C$1899,MATCH(CONCATENATE("1#",$B192),souhrn!$E$2:$E$1899,0),1),body!$A$2:$A$34,0),1),"")</f>
        <v/>
      </c>
      <c r="D192" t="str">
        <f>IFERROR(INDEX(body!$B$2:$B$34,MATCH(INDEX(souhrn!$C$2:$C$1899,MATCH(CONCATENATE("2#",$B192),souhrn!$E$2:$E$1899,0),1),body!$A$2:$A$34,0),1),"")</f>
        <v/>
      </c>
      <c r="E192" t="str">
        <f>IFERROR(INDEX(body!$B$2:$B$34,MATCH(INDEX(souhrn!$C$2:$C$1899,MATCH(CONCATENATE("3#",$B192),souhrn!$E$2:$E$1899,0),1),body!$A$2:$A$34,0),1),"")</f>
        <v/>
      </c>
      <c r="F192" t="str">
        <f>IFERROR(INDEX(body!$B$2:$B$34,MATCH(INDEX(souhrn!$C$2:$C$1899,MATCH(CONCATENATE("4#",$B192),souhrn!$E$2:$E$1899,0),1),body!$A$2:$A$34,0),1),"")</f>
        <v/>
      </c>
      <c r="G192" t="str">
        <f>IFERROR(INDEX(body!$B$2:$B$34,MATCH(INDEX(souhrn!$C$2:$C$1899,MATCH(CONCATENATE("5#",$B192),souhrn!$E$2:$E$1899,0),1),body!$A$2:$A$34,0),1),"")</f>
        <v/>
      </c>
      <c r="H192" t="str">
        <f>IFERROR(INDEX(body!$B$2:$B$34,MATCH(INDEX(souhrn!$C$2:$C$1899,MATCH(CONCATENATE("6#",$B192),souhrn!$E$2:$E$1899,0),1),body!$A$2:$A$34,0),1),"")</f>
        <v/>
      </c>
      <c r="I192" t="str">
        <f>IFERROR(INDEX(body!$B$2:$B$34,MATCH(INDEX(souhrn!$C$2:$C$1899,MATCH(CONCATENATE("7#",$B192),souhrn!$E$2:$E$1899,0),1),body!$A$2:$A$34,0),1),"")</f>
        <v/>
      </c>
      <c r="J192" t="str">
        <f>IFERROR(INDEX(body!$B$2:$B$34,MATCH(INDEX(souhrn!$C$2:$C$1899,MATCH(CONCATENATE("8#",$B192),souhrn!$E$2:$E$1899,0),1),body!$A$2:$A$34,0),1),"")</f>
        <v/>
      </c>
      <c r="K192">
        <f>IFERROR(INDEX(body!$F$2:$F$34,MATCH(INDEX(souhrn!$C$2:$C$1899,MATCH(CONCATENATE("19#",$B192),souhrn!$E$2:$E$1899,0),1),body!$A$2:$A$34,0),1),"")</f>
        <v>26</v>
      </c>
      <c r="L192">
        <f>IFERROR(INDEX(body!$F$2:$F$34,MATCH(INDEX(souhrn!$C$2:$C$1899,MATCH(CONCATENATE("20#",$B192),souhrn!$E$2:$E$1899,0),1),body!$A$2:$A$34,0),1),"")</f>
        <v>16</v>
      </c>
      <c r="M192">
        <f>IFERROR(INDEX(body!$F$2:$F$34,MATCH(INDEX(souhrn!$C$2:$C$1899,MATCH(CONCATENATE("21#",$B192),souhrn!$E$2:$E$1899,0),1),body!$A$2:$A$34,0),1),"")</f>
        <v>14</v>
      </c>
      <c r="N192">
        <f>IFERROR(INDEX(body!$F$2:$F$34,MATCH(INDEX(souhrn!$C$2:$C$1899,MATCH(CONCATENATE("22#",$B192),souhrn!$E$2:$E$1899,0),1),body!$A$2:$A$34,0),1),"")</f>
        <v>20</v>
      </c>
      <c r="O192">
        <f>IFERROR(INDEX(body!$F$2:$F$34,MATCH(INDEX(souhrn!$C$2:$C$1899,MATCH(CONCATENATE("23#",$B192),souhrn!$E$2:$E$1899,0),1),body!$A$2:$A$34,0),1),"")</f>
        <v>0</v>
      </c>
      <c r="P192">
        <f>IFERROR(INDEX(body!$F$2:$F$34,MATCH(INDEX(souhrn!$C$2:$C$1899,MATCH(CONCATENATE("24#",$B192),souhrn!$E$2:$E$1899,0),1),body!$A$2:$A$34,0),1),"")</f>
        <v>0</v>
      </c>
      <c r="Q192" t="str">
        <f>IFERROR(INDEX(body!$D$2:$D$34,MATCH(INDEX(souhrn!$C$2:$C$1899,MATCH(CONCATENATE("9#",$B192),souhrn!$E$2:$E$1899,0),1),body!$A$2:$A$34,0),1),"")</f>
        <v/>
      </c>
      <c r="R192" t="str">
        <f>IFERROR(INDEX(body!$D$2:$D$34,MATCH(INDEX(souhrn!$C$2:$C$1899,MATCH(CONCATENATE("10#",$B192),souhrn!$E$2:$E$1899,0),1),body!$A$2:$A$34,0),1),"")</f>
        <v/>
      </c>
      <c r="S192" t="str">
        <f>IFERROR(INDEX(body!$C$2:$C$34,MATCH(INDEX(souhrn!$C$2:$C$1899,MATCH(CONCATENATE("11#",$B192),souhrn!$E$2:$E$1899,0),1),body!$A$2:$A$34,0),1),"")</f>
        <v/>
      </c>
      <c r="T192" t="str">
        <f>IFERROR(INDEX(body!$C$2:$C$34,MATCH(INDEX(souhrn!$C$2:$C$1899,MATCH(CONCATENATE("12#",$B192),souhrn!$E$2:$E$1899,0),1),body!$A$2:$A$34,0),1),"")</f>
        <v/>
      </c>
      <c r="U192" t="str">
        <f>IFERROR(INDEX(body!$C$2:$C$34,MATCH(INDEX(souhrn!$C$2:$C$1899,MATCH(CONCATENATE("13#",$B192),souhrn!$E$2:$E$1899,0),1),body!$A$2:$A$34,0),1),"")</f>
        <v/>
      </c>
      <c r="V192" t="str">
        <f>IFERROR(INDEX(body!$C$2:$C$34,MATCH(INDEX(souhrn!$C$2:$C$1899,MATCH(CONCATENATE("14#",$B192),souhrn!$E$2:$E$1899,0),1),body!$A$2:$A$34,0),1),"")</f>
        <v/>
      </c>
      <c r="W192" t="str">
        <f>IFERROR(INDEX(body!$E$2:$E$34,MATCH(INDEX(souhrn!$C$2:$C$1899,MATCH(CONCATENATE("15#",$B192),souhrn!$E$2:$E$1899,0),1),body!$A$2:$A$34,0),1),"")</f>
        <v/>
      </c>
      <c r="X192" t="str">
        <f>IFERROR(INDEX(body!$E$2:$E$34,MATCH(INDEX(souhrn!$C$2:$C$1899,MATCH(CONCATENATE("16#",$B192),souhrn!$E$2:$E$1899,0),1),body!$A$2:$A$34,0),1),"")</f>
        <v/>
      </c>
      <c r="Y192" t="str">
        <f>IFERROR(INDEX(body!$E$2:$E$34,MATCH(INDEX(souhrn!$C$2:$C$1899,MATCH(CONCATENATE("17#",$B192),souhrn!$E$2:$E$1899,0),1),body!$A$2:$A$34,0),1),"")</f>
        <v/>
      </c>
      <c r="Z192" t="str">
        <f>IFERROR(INDEX(body!$E$2:$E$34,MATCH(INDEX(souhrn!$C$2:$C$1899,MATCH(CONCATENATE("18#",$B192),souhrn!$E$2:$E$1899,0),1),body!$A$2:$A$34,0),1),"")</f>
        <v/>
      </c>
      <c r="AA192">
        <f>INDEX(zavody!B:B,MATCH(B192,zavody!A:A,0))</f>
        <v>6</v>
      </c>
      <c r="AB192">
        <f t="shared" si="13"/>
        <v>76</v>
      </c>
      <c r="AC192">
        <f t="shared" si="14"/>
        <v>76</v>
      </c>
      <c r="AD192">
        <v>188</v>
      </c>
      <c r="AE192">
        <f t="shared" si="17"/>
        <v>76</v>
      </c>
      <c r="AF192">
        <v>137</v>
      </c>
    </row>
    <row r="193" spans="1:32" x14ac:dyDescent="0.45">
      <c r="A193">
        <v>5789</v>
      </c>
      <c r="B193" t="s">
        <v>256</v>
      </c>
      <c r="C193" t="str">
        <f>IFERROR(INDEX(body!$B$2:$B$34,MATCH(INDEX(souhrn!$C$2:$C$1899,MATCH(CONCATENATE("1#",$B193),souhrn!$E$2:$E$1899,0),1),body!$A$2:$A$34,0),1),"")</f>
        <v/>
      </c>
      <c r="D193" t="str">
        <f>IFERROR(INDEX(body!$B$2:$B$34,MATCH(INDEX(souhrn!$C$2:$C$1899,MATCH(CONCATENATE("2#",$B193),souhrn!$E$2:$E$1899,0),1),body!$A$2:$A$34,0),1),"")</f>
        <v/>
      </c>
      <c r="E193" t="str">
        <f>IFERROR(INDEX(body!$B$2:$B$34,MATCH(INDEX(souhrn!$C$2:$C$1899,MATCH(CONCATENATE("3#",$B193),souhrn!$E$2:$E$1899,0),1),body!$A$2:$A$34,0),1),"")</f>
        <v/>
      </c>
      <c r="F193" t="str">
        <f>IFERROR(INDEX(body!$B$2:$B$34,MATCH(INDEX(souhrn!$C$2:$C$1899,MATCH(CONCATENATE("4#",$B193),souhrn!$E$2:$E$1899,0),1),body!$A$2:$A$34,0),1),"")</f>
        <v/>
      </c>
      <c r="G193" t="str">
        <f>IFERROR(INDEX(body!$B$2:$B$34,MATCH(INDEX(souhrn!$C$2:$C$1899,MATCH(CONCATENATE("5#",$B193),souhrn!$E$2:$E$1899,0),1),body!$A$2:$A$34,0),1),"")</f>
        <v/>
      </c>
      <c r="H193" t="str">
        <f>IFERROR(INDEX(body!$B$2:$B$34,MATCH(INDEX(souhrn!$C$2:$C$1899,MATCH(CONCATENATE("6#",$B193),souhrn!$E$2:$E$1899,0),1),body!$A$2:$A$34,0),1),"")</f>
        <v/>
      </c>
      <c r="I193" t="str">
        <f>IFERROR(INDEX(body!$B$2:$B$34,MATCH(INDEX(souhrn!$C$2:$C$1899,MATCH(CONCATENATE("7#",$B193),souhrn!$E$2:$E$1899,0),1),body!$A$2:$A$34,0),1),"")</f>
        <v/>
      </c>
      <c r="J193" t="str">
        <f>IFERROR(INDEX(body!$B$2:$B$34,MATCH(INDEX(souhrn!$C$2:$C$1899,MATCH(CONCATENATE("8#",$B193),souhrn!$E$2:$E$1899,0),1),body!$A$2:$A$34,0),1),"")</f>
        <v/>
      </c>
      <c r="K193" t="str">
        <f>IFERROR(INDEX(body!$F$2:$F$34,MATCH(INDEX(souhrn!$C$2:$C$1899,MATCH(CONCATENATE("19#",$B193),souhrn!$E$2:$E$1899,0),1),body!$A$2:$A$34,0),1),"")</f>
        <v/>
      </c>
      <c r="L193" t="str">
        <f>IFERROR(INDEX(body!$F$2:$F$34,MATCH(INDEX(souhrn!$C$2:$C$1899,MATCH(CONCATENATE("20#",$B193),souhrn!$E$2:$E$1899,0),1),body!$A$2:$A$34,0),1),"")</f>
        <v/>
      </c>
      <c r="M193" t="str">
        <f>IFERROR(INDEX(body!$F$2:$F$34,MATCH(INDEX(souhrn!$C$2:$C$1899,MATCH(CONCATENATE("21#",$B193),souhrn!$E$2:$E$1899,0),1),body!$A$2:$A$34,0),1),"")</f>
        <v/>
      </c>
      <c r="N193" t="str">
        <f>IFERROR(INDEX(body!$F$2:$F$34,MATCH(INDEX(souhrn!$C$2:$C$1899,MATCH(CONCATENATE("22#",$B193),souhrn!$E$2:$E$1899,0),1),body!$A$2:$A$34,0),1),"")</f>
        <v/>
      </c>
      <c r="O193" t="str">
        <f>IFERROR(INDEX(body!$F$2:$F$34,MATCH(INDEX(souhrn!$C$2:$C$1899,MATCH(CONCATENATE("23#",$B193),souhrn!$E$2:$E$1899,0),1),body!$A$2:$A$34,0),1),"")</f>
        <v/>
      </c>
      <c r="P193" t="str">
        <f>IFERROR(INDEX(body!$F$2:$F$34,MATCH(INDEX(souhrn!$C$2:$C$1899,MATCH(CONCATENATE("24#",$B193),souhrn!$E$2:$E$1899,0),1),body!$A$2:$A$34,0),1),"")</f>
        <v/>
      </c>
      <c r="Q193" t="str">
        <f>IFERROR(INDEX(body!$D$2:$D$34,MATCH(INDEX(souhrn!$C$2:$C$1899,MATCH(CONCATENATE("9#",$B193),souhrn!$E$2:$E$1899,0),1),body!$A$2:$A$34,0),1),"")</f>
        <v/>
      </c>
      <c r="R193" t="str">
        <f>IFERROR(INDEX(body!$D$2:$D$34,MATCH(INDEX(souhrn!$C$2:$C$1899,MATCH(CONCATENATE("10#",$B193),souhrn!$E$2:$E$1899,0),1),body!$A$2:$A$34,0),1),"")</f>
        <v/>
      </c>
      <c r="S193">
        <f>IFERROR(INDEX(body!$C$2:$C$34,MATCH(INDEX(souhrn!$C$2:$C$1899,MATCH(CONCATENATE("11#",$B193),souhrn!$E$2:$E$1899,0),1),body!$A$2:$A$34,0),1),"")</f>
        <v>16</v>
      </c>
      <c r="T193">
        <f>IFERROR(INDEX(body!$C$2:$C$34,MATCH(INDEX(souhrn!$C$2:$C$1899,MATCH(CONCATENATE("12#",$B193),souhrn!$E$2:$E$1899,0),1),body!$A$2:$A$34,0),1),"")</f>
        <v>18</v>
      </c>
      <c r="U193" t="str">
        <f>IFERROR(INDEX(body!$C$2:$C$34,MATCH(INDEX(souhrn!$C$2:$C$1899,MATCH(CONCATENATE("13#",$B193),souhrn!$E$2:$E$1899,0),1),body!$A$2:$A$34,0),1),"")</f>
        <v/>
      </c>
      <c r="V193" t="str">
        <f>IFERROR(INDEX(body!$C$2:$C$34,MATCH(INDEX(souhrn!$C$2:$C$1899,MATCH(CONCATENATE("14#",$B193),souhrn!$E$2:$E$1899,0),1),body!$A$2:$A$34,0),1),"")</f>
        <v/>
      </c>
      <c r="W193">
        <f>IFERROR(INDEX(body!$E$2:$E$34,MATCH(INDEX(souhrn!$C$2:$C$1899,MATCH(CONCATENATE("15#",$B193),souhrn!$E$2:$E$1899,0),1),body!$A$2:$A$34,0),1),"")</f>
        <v>4</v>
      </c>
      <c r="X193">
        <f>IFERROR(INDEX(body!$E$2:$E$34,MATCH(INDEX(souhrn!$C$2:$C$1899,MATCH(CONCATENATE("16#",$B193),souhrn!$E$2:$E$1899,0),1),body!$A$2:$A$34,0),1),"")</f>
        <v>6</v>
      </c>
      <c r="Y193">
        <f>IFERROR(INDEX(body!$E$2:$E$34,MATCH(INDEX(souhrn!$C$2:$C$1899,MATCH(CONCATENATE("17#",$B193),souhrn!$E$2:$E$1899,0),1),body!$A$2:$A$34,0),1),"")</f>
        <v>20</v>
      </c>
      <c r="Z193">
        <f>IFERROR(INDEX(body!$E$2:$E$34,MATCH(INDEX(souhrn!$C$2:$C$1899,MATCH(CONCATENATE("18#",$B193),souhrn!$E$2:$E$1899,0),1),body!$A$2:$A$34,0),1),"")</f>
        <v>12</v>
      </c>
      <c r="AA193">
        <f>INDEX(zavody!B:B,MATCH(B193,zavody!A:A,0))</f>
        <v>6</v>
      </c>
      <c r="AB193">
        <f t="shared" si="13"/>
        <v>76</v>
      </c>
      <c r="AC193">
        <f t="shared" si="14"/>
        <v>76</v>
      </c>
      <c r="AD193">
        <v>189</v>
      </c>
      <c r="AE193">
        <f t="shared" si="17"/>
        <v>34</v>
      </c>
      <c r="AF193">
        <v>240</v>
      </c>
    </row>
    <row r="194" spans="1:32" x14ac:dyDescent="0.45">
      <c r="A194">
        <v>6644</v>
      </c>
      <c r="B194" t="s">
        <v>203</v>
      </c>
      <c r="C194" t="str">
        <f>IFERROR(INDEX(body!$B$2:$B$34,MATCH(INDEX(souhrn!$C$2:$C$1899,MATCH(CONCATENATE("1#",$B194),souhrn!$E$2:$E$1899,0),1),body!$A$2:$A$34,0),1),"")</f>
        <v/>
      </c>
      <c r="D194" t="str">
        <f>IFERROR(INDEX(body!$B$2:$B$34,MATCH(INDEX(souhrn!$C$2:$C$1899,MATCH(CONCATENATE("2#",$B194),souhrn!$E$2:$E$1899,0),1),body!$A$2:$A$34,0),1),"")</f>
        <v/>
      </c>
      <c r="E194" t="str">
        <f>IFERROR(INDEX(body!$B$2:$B$34,MATCH(INDEX(souhrn!$C$2:$C$1899,MATCH(CONCATENATE("3#",$B194),souhrn!$E$2:$E$1899,0),1),body!$A$2:$A$34,0),1),"")</f>
        <v/>
      </c>
      <c r="F194" t="str">
        <f>IFERROR(INDEX(body!$B$2:$B$34,MATCH(INDEX(souhrn!$C$2:$C$1899,MATCH(CONCATENATE("4#",$B194),souhrn!$E$2:$E$1899,0),1),body!$A$2:$A$34,0),1),"")</f>
        <v/>
      </c>
      <c r="G194" t="str">
        <f>IFERROR(INDEX(body!$B$2:$B$34,MATCH(INDEX(souhrn!$C$2:$C$1899,MATCH(CONCATENATE("5#",$B194),souhrn!$E$2:$E$1899,0),1),body!$A$2:$A$34,0),1),"")</f>
        <v/>
      </c>
      <c r="H194" t="str">
        <f>IFERROR(INDEX(body!$B$2:$B$34,MATCH(INDEX(souhrn!$C$2:$C$1899,MATCH(CONCATENATE("6#",$B194),souhrn!$E$2:$E$1899,0),1),body!$A$2:$A$34,0),1),"")</f>
        <v/>
      </c>
      <c r="I194" t="str">
        <f>IFERROR(INDEX(body!$B$2:$B$34,MATCH(INDEX(souhrn!$C$2:$C$1899,MATCH(CONCATENATE("7#",$B194),souhrn!$E$2:$E$1899,0),1),body!$A$2:$A$34,0),1),"")</f>
        <v/>
      </c>
      <c r="J194" t="str">
        <f>IFERROR(INDEX(body!$B$2:$B$34,MATCH(INDEX(souhrn!$C$2:$C$1899,MATCH(CONCATENATE("8#",$B194),souhrn!$E$2:$E$1899,0),1),body!$A$2:$A$34,0),1),"")</f>
        <v/>
      </c>
      <c r="K194" t="str">
        <f>IFERROR(INDEX(body!$F$2:$F$34,MATCH(INDEX(souhrn!$C$2:$C$1899,MATCH(CONCATENATE("19#",$B194),souhrn!$E$2:$E$1899,0),1),body!$A$2:$A$34,0),1),"")</f>
        <v/>
      </c>
      <c r="L194" t="str">
        <f>IFERROR(INDEX(body!$F$2:$F$34,MATCH(INDEX(souhrn!$C$2:$C$1899,MATCH(CONCATENATE("20#",$B194),souhrn!$E$2:$E$1899,0),1),body!$A$2:$A$34,0),1),"")</f>
        <v/>
      </c>
      <c r="M194" t="str">
        <f>IFERROR(INDEX(body!$F$2:$F$34,MATCH(INDEX(souhrn!$C$2:$C$1899,MATCH(CONCATENATE("21#",$B194),souhrn!$E$2:$E$1899,0),1),body!$A$2:$A$34,0),1),"")</f>
        <v/>
      </c>
      <c r="N194" t="str">
        <f>IFERROR(INDEX(body!$F$2:$F$34,MATCH(INDEX(souhrn!$C$2:$C$1899,MATCH(CONCATENATE("22#",$B194),souhrn!$E$2:$E$1899,0),1),body!$A$2:$A$34,0),1),"")</f>
        <v/>
      </c>
      <c r="O194" t="str">
        <f>IFERROR(INDEX(body!$F$2:$F$34,MATCH(INDEX(souhrn!$C$2:$C$1899,MATCH(CONCATENATE("23#",$B194),souhrn!$E$2:$E$1899,0),1),body!$A$2:$A$34,0),1),"")</f>
        <v/>
      </c>
      <c r="P194" t="str">
        <f>IFERROR(INDEX(body!$F$2:$F$34,MATCH(INDEX(souhrn!$C$2:$C$1899,MATCH(CONCATENATE("24#",$B194),souhrn!$E$2:$E$1899,0),1),body!$A$2:$A$34,0),1),"")</f>
        <v/>
      </c>
      <c r="Q194" t="str">
        <f>IFERROR(INDEX(body!$D$2:$D$34,MATCH(INDEX(souhrn!$C$2:$C$1899,MATCH(CONCATENATE("9#",$B194),souhrn!$E$2:$E$1899,0),1),body!$A$2:$A$34,0),1),"")</f>
        <v/>
      </c>
      <c r="R194" t="str">
        <f>IFERROR(INDEX(body!$D$2:$D$34,MATCH(INDEX(souhrn!$C$2:$C$1899,MATCH(CONCATENATE("10#",$B194),souhrn!$E$2:$E$1899,0),1),body!$A$2:$A$34,0),1),"")</f>
        <v/>
      </c>
      <c r="S194">
        <f>IFERROR(INDEX(body!$C$2:$C$34,MATCH(INDEX(souhrn!$C$2:$C$1899,MATCH(CONCATENATE("11#",$B194),souhrn!$E$2:$E$1899,0),1),body!$A$2:$A$34,0),1),"")</f>
        <v>24</v>
      </c>
      <c r="T194">
        <f>IFERROR(INDEX(body!$C$2:$C$34,MATCH(INDEX(souhrn!$C$2:$C$1899,MATCH(CONCATENATE("12#",$B194),souhrn!$E$2:$E$1899,0),1),body!$A$2:$A$34,0),1),"")</f>
        <v>10</v>
      </c>
      <c r="U194" t="str">
        <f>IFERROR(INDEX(body!$C$2:$C$34,MATCH(INDEX(souhrn!$C$2:$C$1899,MATCH(CONCATENATE("13#",$B194),souhrn!$E$2:$E$1899,0),1),body!$A$2:$A$34,0),1),"")</f>
        <v/>
      </c>
      <c r="V194" t="str">
        <f>IFERROR(INDEX(body!$C$2:$C$34,MATCH(INDEX(souhrn!$C$2:$C$1899,MATCH(CONCATENATE("14#",$B194),souhrn!$E$2:$E$1899,0),1),body!$A$2:$A$34,0),1),"")</f>
        <v/>
      </c>
      <c r="W194">
        <f>IFERROR(INDEX(body!$E$2:$E$34,MATCH(INDEX(souhrn!$C$2:$C$1899,MATCH(CONCATENATE("15#",$B194),souhrn!$E$2:$E$1899,0),1),body!$A$2:$A$34,0),1),"")</f>
        <v>4</v>
      </c>
      <c r="X194">
        <f>IFERROR(INDEX(body!$E$2:$E$34,MATCH(INDEX(souhrn!$C$2:$C$1899,MATCH(CONCATENATE("16#",$B194),souhrn!$E$2:$E$1899,0),1),body!$A$2:$A$34,0),1),"")</f>
        <v>8</v>
      </c>
      <c r="Y194">
        <f>IFERROR(INDEX(body!$E$2:$E$34,MATCH(INDEX(souhrn!$C$2:$C$1899,MATCH(CONCATENATE("17#",$B194),souhrn!$E$2:$E$1899,0),1),body!$A$2:$A$34,0),1),"")</f>
        <v>20</v>
      </c>
      <c r="Z194">
        <f>IFERROR(INDEX(body!$E$2:$E$34,MATCH(INDEX(souhrn!$C$2:$C$1899,MATCH(CONCATENATE("18#",$B194),souhrn!$E$2:$E$1899,0),1),body!$A$2:$A$34,0),1),"")</f>
        <v>10</v>
      </c>
      <c r="AA194">
        <f>INDEX(zavody!B:B,MATCH(B194,zavody!A:A,0))</f>
        <v>6</v>
      </c>
      <c r="AB194">
        <f t="shared" si="13"/>
        <v>76</v>
      </c>
      <c r="AC194">
        <f t="shared" si="14"/>
        <v>76</v>
      </c>
      <c r="AD194">
        <v>190</v>
      </c>
      <c r="AE194">
        <f t="shared" si="17"/>
        <v>34</v>
      </c>
      <c r="AF194">
        <v>196</v>
      </c>
    </row>
    <row r="195" spans="1:32" x14ac:dyDescent="0.45">
      <c r="A195">
        <v>6660</v>
      </c>
      <c r="B195" t="s">
        <v>265</v>
      </c>
      <c r="C195" t="str">
        <f>IFERROR(INDEX(body!$B$2:$B$34,MATCH(INDEX(souhrn!$C$2:$C$1899,MATCH(CONCATENATE("1#",$B195),souhrn!$E$2:$E$1899,0),1),body!$A$2:$A$34,0),1),"")</f>
        <v/>
      </c>
      <c r="D195" t="str">
        <f>IFERROR(INDEX(body!$B$2:$B$34,MATCH(INDEX(souhrn!$C$2:$C$1899,MATCH(CONCATENATE("2#",$B195),souhrn!$E$2:$E$1899,0),1),body!$A$2:$A$34,0),1),"")</f>
        <v/>
      </c>
      <c r="E195" t="str">
        <f>IFERROR(INDEX(body!$B$2:$B$34,MATCH(INDEX(souhrn!$C$2:$C$1899,MATCH(CONCATENATE("3#",$B195),souhrn!$E$2:$E$1899,0),1),body!$A$2:$A$34,0),1),"")</f>
        <v/>
      </c>
      <c r="F195" t="str">
        <f>IFERROR(INDEX(body!$B$2:$B$34,MATCH(INDEX(souhrn!$C$2:$C$1899,MATCH(CONCATENATE("4#",$B195),souhrn!$E$2:$E$1899,0),1),body!$A$2:$A$34,0),1),"")</f>
        <v/>
      </c>
      <c r="G195" t="str">
        <f>IFERROR(INDEX(body!$B$2:$B$34,MATCH(INDEX(souhrn!$C$2:$C$1899,MATCH(CONCATENATE("5#",$B195),souhrn!$E$2:$E$1899,0),1),body!$A$2:$A$34,0),1),"")</f>
        <v/>
      </c>
      <c r="H195" t="str">
        <f>IFERROR(INDEX(body!$B$2:$B$34,MATCH(INDEX(souhrn!$C$2:$C$1899,MATCH(CONCATENATE("6#",$B195),souhrn!$E$2:$E$1899,0),1),body!$A$2:$A$34,0),1),"")</f>
        <v/>
      </c>
      <c r="I195" t="str">
        <f>IFERROR(INDEX(body!$B$2:$B$34,MATCH(INDEX(souhrn!$C$2:$C$1899,MATCH(CONCATENATE("7#",$B195),souhrn!$E$2:$E$1899,0),1),body!$A$2:$A$34,0),1),"")</f>
        <v/>
      </c>
      <c r="J195" t="str">
        <f>IFERROR(INDEX(body!$B$2:$B$34,MATCH(INDEX(souhrn!$C$2:$C$1899,MATCH(CONCATENATE("8#",$B195),souhrn!$E$2:$E$1899,0),1),body!$A$2:$A$34,0),1),"")</f>
        <v/>
      </c>
      <c r="K195" t="str">
        <f>IFERROR(INDEX(body!$F$2:$F$34,MATCH(INDEX(souhrn!$C$2:$C$1899,MATCH(CONCATENATE("19#",$B195),souhrn!$E$2:$E$1899,0),1),body!$A$2:$A$34,0),1),"")</f>
        <v/>
      </c>
      <c r="L195" t="str">
        <f>IFERROR(INDEX(body!$F$2:$F$34,MATCH(INDEX(souhrn!$C$2:$C$1899,MATCH(CONCATENATE("20#",$B195),souhrn!$E$2:$E$1899,0),1),body!$A$2:$A$34,0),1),"")</f>
        <v/>
      </c>
      <c r="M195" t="str">
        <f>IFERROR(INDEX(body!$F$2:$F$34,MATCH(INDEX(souhrn!$C$2:$C$1899,MATCH(CONCATENATE("21#",$B195),souhrn!$E$2:$E$1899,0),1),body!$A$2:$A$34,0),1),"")</f>
        <v/>
      </c>
      <c r="N195" t="str">
        <f>IFERROR(INDEX(body!$F$2:$F$34,MATCH(INDEX(souhrn!$C$2:$C$1899,MATCH(CONCATENATE("22#",$B195),souhrn!$E$2:$E$1899,0),1),body!$A$2:$A$34,0),1),"")</f>
        <v/>
      </c>
      <c r="O195" t="str">
        <f>IFERROR(INDEX(body!$F$2:$F$34,MATCH(INDEX(souhrn!$C$2:$C$1899,MATCH(CONCATENATE("23#",$B195),souhrn!$E$2:$E$1899,0),1),body!$A$2:$A$34,0),1),"")</f>
        <v/>
      </c>
      <c r="P195" t="str">
        <f>IFERROR(INDEX(body!$F$2:$F$34,MATCH(INDEX(souhrn!$C$2:$C$1899,MATCH(CONCATENATE("24#",$B195),souhrn!$E$2:$E$1899,0),1),body!$A$2:$A$34,0),1),"")</f>
        <v/>
      </c>
      <c r="Q195" t="str">
        <f>IFERROR(INDEX(body!$D$2:$D$34,MATCH(INDEX(souhrn!$C$2:$C$1899,MATCH(CONCATENATE("9#",$B195),souhrn!$E$2:$E$1899,0),1),body!$A$2:$A$34,0),1),"")</f>
        <v/>
      </c>
      <c r="R195" t="str">
        <f>IFERROR(INDEX(body!$D$2:$D$34,MATCH(INDEX(souhrn!$C$2:$C$1899,MATCH(CONCATENATE("10#",$B195),souhrn!$E$2:$E$1899,0),1),body!$A$2:$A$34,0),1),"")</f>
        <v/>
      </c>
      <c r="S195">
        <f>IFERROR(INDEX(body!$C$2:$C$34,MATCH(INDEX(souhrn!$C$2:$C$1899,MATCH(CONCATENATE("11#",$B195),souhrn!$E$2:$E$1899,0),1),body!$A$2:$A$34,0),1),"")</f>
        <v>8</v>
      </c>
      <c r="T195">
        <f>IFERROR(INDEX(body!$C$2:$C$34,MATCH(INDEX(souhrn!$C$2:$C$1899,MATCH(CONCATENATE("12#",$B195),souhrn!$E$2:$E$1899,0),1),body!$A$2:$A$34,0),1),"")</f>
        <v>14</v>
      </c>
      <c r="U195" t="str">
        <f>IFERROR(INDEX(body!$C$2:$C$34,MATCH(INDEX(souhrn!$C$2:$C$1899,MATCH(CONCATENATE("13#",$B195),souhrn!$E$2:$E$1899,0),1),body!$A$2:$A$34,0),1),"")</f>
        <v/>
      </c>
      <c r="V195" t="str">
        <f>IFERROR(INDEX(body!$C$2:$C$34,MATCH(INDEX(souhrn!$C$2:$C$1899,MATCH(CONCATENATE("14#",$B195),souhrn!$E$2:$E$1899,0),1),body!$A$2:$A$34,0),1),"")</f>
        <v/>
      </c>
      <c r="W195">
        <f>IFERROR(INDEX(body!$E$2:$E$34,MATCH(INDEX(souhrn!$C$2:$C$1899,MATCH(CONCATENATE("15#",$B195),souhrn!$E$2:$E$1899,0),1),body!$A$2:$A$34,0),1),"")</f>
        <v>22</v>
      </c>
      <c r="X195">
        <f>IFERROR(INDEX(body!$E$2:$E$34,MATCH(INDEX(souhrn!$C$2:$C$1899,MATCH(CONCATENATE("16#",$B195),souhrn!$E$2:$E$1899,0),1),body!$A$2:$A$34,0),1),"")</f>
        <v>12</v>
      </c>
      <c r="Y195">
        <f>IFERROR(INDEX(body!$E$2:$E$34,MATCH(INDEX(souhrn!$C$2:$C$1899,MATCH(CONCATENATE("17#",$B195),souhrn!$E$2:$E$1899,0),1),body!$A$2:$A$34,0),1),"")</f>
        <v>16</v>
      </c>
      <c r="Z195">
        <f>IFERROR(INDEX(body!$E$2:$E$34,MATCH(INDEX(souhrn!$C$2:$C$1899,MATCH(CONCATENATE("18#",$B195),souhrn!$E$2:$E$1899,0),1),body!$A$2:$A$34,0),1),"")</f>
        <v>4</v>
      </c>
      <c r="AA195">
        <f>INDEX(zavody!B:B,MATCH(B195,zavody!A:A,0))</f>
        <v>6</v>
      </c>
      <c r="AB195">
        <f t="shared" si="13"/>
        <v>76</v>
      </c>
      <c r="AC195">
        <f t="shared" si="14"/>
        <v>76</v>
      </c>
      <c r="AD195">
        <v>191</v>
      </c>
      <c r="AE195">
        <f t="shared" si="17"/>
        <v>22</v>
      </c>
      <c r="AF195">
        <v>221</v>
      </c>
    </row>
    <row r="196" spans="1:32" x14ac:dyDescent="0.45">
      <c r="A196">
        <v>5778</v>
      </c>
      <c r="B196" t="s">
        <v>183</v>
      </c>
      <c r="C196" t="str">
        <f>IFERROR(INDEX(body!$B$2:$B$34,MATCH(INDEX(souhrn!$C$2:$C$1899,MATCH(CONCATENATE("1#",$B196),souhrn!$E$2:$E$1899,0),1),body!$A$2:$A$34,0),1),"")</f>
        <v/>
      </c>
      <c r="D196" t="str">
        <f>IFERROR(INDEX(body!$B$2:$B$34,MATCH(INDEX(souhrn!$C$2:$C$1899,MATCH(CONCATENATE("2#",$B196),souhrn!$E$2:$E$1899,0),1),body!$A$2:$A$34,0),1),"")</f>
        <v/>
      </c>
      <c r="E196" t="str">
        <f>IFERROR(INDEX(body!$B$2:$B$34,MATCH(INDEX(souhrn!$C$2:$C$1899,MATCH(CONCATENATE("3#",$B196),souhrn!$E$2:$E$1899,0),1),body!$A$2:$A$34,0),1),"")</f>
        <v/>
      </c>
      <c r="F196" t="str">
        <f>IFERROR(INDEX(body!$B$2:$B$34,MATCH(INDEX(souhrn!$C$2:$C$1899,MATCH(CONCATENATE("4#",$B196),souhrn!$E$2:$E$1899,0),1),body!$A$2:$A$34,0),1),"")</f>
        <v/>
      </c>
      <c r="G196" t="str">
        <f>IFERROR(INDEX(body!$B$2:$B$34,MATCH(INDEX(souhrn!$C$2:$C$1899,MATCH(CONCATENATE("5#",$B196),souhrn!$E$2:$E$1899,0),1),body!$A$2:$A$34,0),1),"")</f>
        <v/>
      </c>
      <c r="H196" t="str">
        <f>IFERROR(INDEX(body!$B$2:$B$34,MATCH(INDEX(souhrn!$C$2:$C$1899,MATCH(CONCATENATE("6#",$B196),souhrn!$E$2:$E$1899,0),1),body!$A$2:$A$34,0),1),"")</f>
        <v/>
      </c>
      <c r="I196" t="str">
        <f>IFERROR(INDEX(body!$B$2:$B$34,MATCH(INDEX(souhrn!$C$2:$C$1899,MATCH(CONCATENATE("7#",$B196),souhrn!$E$2:$E$1899,0),1),body!$A$2:$A$34,0),1),"")</f>
        <v/>
      </c>
      <c r="J196" t="str">
        <f>IFERROR(INDEX(body!$B$2:$B$34,MATCH(INDEX(souhrn!$C$2:$C$1899,MATCH(CONCATENATE("8#",$B196),souhrn!$E$2:$E$1899,0),1),body!$A$2:$A$34,0),1),"")</f>
        <v/>
      </c>
      <c r="K196" t="str">
        <f>IFERROR(INDEX(body!$F$2:$F$34,MATCH(INDEX(souhrn!$C$2:$C$1899,MATCH(CONCATENATE("19#",$B196),souhrn!$E$2:$E$1899,0),1),body!$A$2:$A$34,0),1),"")</f>
        <v/>
      </c>
      <c r="L196" t="str">
        <f>IFERROR(INDEX(body!$F$2:$F$34,MATCH(INDEX(souhrn!$C$2:$C$1899,MATCH(CONCATENATE("20#",$B196),souhrn!$E$2:$E$1899,0),1),body!$A$2:$A$34,0),1),"")</f>
        <v/>
      </c>
      <c r="M196" t="str">
        <f>IFERROR(INDEX(body!$F$2:$F$34,MATCH(INDEX(souhrn!$C$2:$C$1899,MATCH(CONCATENATE("21#",$B196),souhrn!$E$2:$E$1899,0),1),body!$A$2:$A$34,0),1),"")</f>
        <v/>
      </c>
      <c r="N196" t="str">
        <f>IFERROR(INDEX(body!$F$2:$F$34,MATCH(INDEX(souhrn!$C$2:$C$1899,MATCH(CONCATENATE("22#",$B196),souhrn!$E$2:$E$1899,0),1),body!$A$2:$A$34,0),1),"")</f>
        <v/>
      </c>
      <c r="O196" t="str">
        <f>IFERROR(INDEX(body!$F$2:$F$34,MATCH(INDEX(souhrn!$C$2:$C$1899,MATCH(CONCATENATE("23#",$B196),souhrn!$E$2:$E$1899,0),1),body!$A$2:$A$34,0),1),"")</f>
        <v/>
      </c>
      <c r="P196" t="str">
        <f>IFERROR(INDEX(body!$F$2:$F$34,MATCH(INDEX(souhrn!$C$2:$C$1899,MATCH(CONCATENATE("24#",$B196),souhrn!$E$2:$E$1899,0),1),body!$A$2:$A$34,0),1),"")</f>
        <v/>
      </c>
      <c r="Q196">
        <f>IFERROR(INDEX(body!$D$2:$D$34,MATCH(INDEX(souhrn!$C$2:$C$1899,MATCH(CONCATENATE("9#",$B196),souhrn!$E$2:$E$1899,0),1),body!$A$2:$A$34,0),1),"")</f>
        <v>36</v>
      </c>
      <c r="R196">
        <f>IFERROR(INDEX(body!$D$2:$D$34,MATCH(INDEX(souhrn!$C$2:$C$1899,MATCH(CONCATENATE("10#",$B196),souhrn!$E$2:$E$1899,0),1),body!$A$2:$A$34,0),1),"")</f>
        <v>38</v>
      </c>
      <c r="S196" t="str">
        <f>IFERROR(INDEX(body!$C$2:$C$34,MATCH(INDEX(souhrn!$C$2:$C$1899,MATCH(CONCATENATE("11#",$B196),souhrn!$E$2:$E$1899,0),1),body!$A$2:$A$34,0),1),"")</f>
        <v/>
      </c>
      <c r="T196" t="str">
        <f>IFERROR(INDEX(body!$C$2:$C$34,MATCH(INDEX(souhrn!$C$2:$C$1899,MATCH(CONCATENATE("12#",$B196),souhrn!$E$2:$E$1899,0),1),body!$A$2:$A$34,0),1),"")</f>
        <v/>
      </c>
      <c r="U196" t="str">
        <f>IFERROR(INDEX(body!$C$2:$C$34,MATCH(INDEX(souhrn!$C$2:$C$1899,MATCH(CONCATENATE("13#",$B196),souhrn!$E$2:$E$1899,0),1),body!$A$2:$A$34,0),1),"")</f>
        <v/>
      </c>
      <c r="V196" t="str">
        <f>IFERROR(INDEX(body!$C$2:$C$34,MATCH(INDEX(souhrn!$C$2:$C$1899,MATCH(CONCATENATE("14#",$B196),souhrn!$E$2:$E$1899,0),1),body!$A$2:$A$34,0),1),"")</f>
        <v/>
      </c>
      <c r="W196" t="str">
        <f>IFERROR(INDEX(body!$E$2:$E$34,MATCH(INDEX(souhrn!$C$2:$C$1899,MATCH(CONCATENATE("15#",$B196),souhrn!$E$2:$E$1899,0),1),body!$A$2:$A$34,0),1),"")</f>
        <v/>
      </c>
      <c r="X196" t="str">
        <f>IFERROR(INDEX(body!$E$2:$E$34,MATCH(INDEX(souhrn!$C$2:$C$1899,MATCH(CONCATENATE("16#",$B196),souhrn!$E$2:$E$1899,0),1),body!$A$2:$A$34,0),1),"")</f>
        <v/>
      </c>
      <c r="Y196" t="str">
        <f>IFERROR(INDEX(body!$E$2:$E$34,MATCH(INDEX(souhrn!$C$2:$C$1899,MATCH(CONCATENATE("17#",$B196),souhrn!$E$2:$E$1899,0),1),body!$A$2:$A$34,0),1),"")</f>
        <v/>
      </c>
      <c r="Z196" t="str">
        <f>IFERROR(INDEX(body!$E$2:$E$34,MATCH(INDEX(souhrn!$C$2:$C$1899,MATCH(CONCATENATE("18#",$B196),souhrn!$E$2:$E$1899,0),1),body!$A$2:$A$34,0),1),"")</f>
        <v/>
      </c>
      <c r="AA196">
        <f>INDEX(zavody!B:B,MATCH(B196,zavody!A:A,0))</f>
        <v>2</v>
      </c>
      <c r="AB196">
        <f t="shared" si="13"/>
        <v>74</v>
      </c>
      <c r="AC196">
        <f t="shared" si="14"/>
        <v>74</v>
      </c>
      <c r="AD196">
        <v>192</v>
      </c>
      <c r="AE196">
        <f t="shared" si="17"/>
        <v>74</v>
      </c>
      <c r="AF196">
        <v>165</v>
      </c>
    </row>
    <row r="197" spans="1:32" x14ac:dyDescent="0.45">
      <c r="A197">
        <v>2442</v>
      </c>
      <c r="B197" t="s">
        <v>148</v>
      </c>
      <c r="C197" t="str">
        <f>IFERROR(INDEX(body!$B$2:$B$34,MATCH(INDEX(souhrn!$C$2:$C$1899,MATCH(CONCATENATE("1#",$B197),souhrn!$E$2:$E$1899,0),1),body!$A$2:$A$34,0),1),"")</f>
        <v/>
      </c>
      <c r="D197" t="str">
        <f>IFERROR(INDEX(body!$B$2:$B$34,MATCH(INDEX(souhrn!$C$2:$C$1899,MATCH(CONCATENATE("2#",$B197),souhrn!$E$2:$E$1899,0),1),body!$A$2:$A$34,0),1),"")</f>
        <v/>
      </c>
      <c r="E197" t="str">
        <f>IFERROR(INDEX(body!$B$2:$B$34,MATCH(INDEX(souhrn!$C$2:$C$1899,MATCH(CONCATENATE("3#",$B197),souhrn!$E$2:$E$1899,0),1),body!$A$2:$A$34,0),1),"")</f>
        <v/>
      </c>
      <c r="F197" t="str">
        <f>IFERROR(INDEX(body!$B$2:$B$34,MATCH(INDEX(souhrn!$C$2:$C$1899,MATCH(CONCATENATE("4#",$B197),souhrn!$E$2:$E$1899,0),1),body!$A$2:$A$34,0),1),"")</f>
        <v/>
      </c>
      <c r="G197" t="str">
        <f>IFERROR(INDEX(body!$B$2:$B$34,MATCH(INDEX(souhrn!$C$2:$C$1899,MATCH(CONCATENATE("5#",$B197),souhrn!$E$2:$E$1899,0),1),body!$A$2:$A$34,0),1),"")</f>
        <v/>
      </c>
      <c r="H197" t="str">
        <f>IFERROR(INDEX(body!$B$2:$B$34,MATCH(INDEX(souhrn!$C$2:$C$1899,MATCH(CONCATENATE("6#",$B197),souhrn!$E$2:$E$1899,0),1),body!$A$2:$A$34,0),1),"")</f>
        <v/>
      </c>
      <c r="I197" t="str">
        <f>IFERROR(INDEX(body!$B$2:$B$34,MATCH(INDEX(souhrn!$C$2:$C$1899,MATCH(CONCATENATE("7#",$B197),souhrn!$E$2:$E$1899,0),1),body!$A$2:$A$34,0),1),"")</f>
        <v/>
      </c>
      <c r="J197" t="str">
        <f>IFERROR(INDEX(body!$B$2:$B$34,MATCH(INDEX(souhrn!$C$2:$C$1899,MATCH(CONCATENATE("8#",$B197),souhrn!$E$2:$E$1899,0),1),body!$A$2:$A$34,0),1),"")</f>
        <v/>
      </c>
      <c r="K197" t="str">
        <f>IFERROR(INDEX(body!$F$2:$F$34,MATCH(INDEX(souhrn!$C$2:$C$1899,MATCH(CONCATENATE("19#",$B197),souhrn!$E$2:$E$1899,0),1),body!$A$2:$A$34,0),1),"")</f>
        <v/>
      </c>
      <c r="L197" t="str">
        <f>IFERROR(INDEX(body!$F$2:$F$34,MATCH(INDEX(souhrn!$C$2:$C$1899,MATCH(CONCATENATE("20#",$B197),souhrn!$E$2:$E$1899,0),1),body!$A$2:$A$34,0),1),"")</f>
        <v/>
      </c>
      <c r="M197" t="str">
        <f>IFERROR(INDEX(body!$F$2:$F$34,MATCH(INDEX(souhrn!$C$2:$C$1899,MATCH(CONCATENATE("21#",$B197),souhrn!$E$2:$E$1899,0),1),body!$A$2:$A$34,0),1),"")</f>
        <v/>
      </c>
      <c r="N197" t="str">
        <f>IFERROR(INDEX(body!$F$2:$F$34,MATCH(INDEX(souhrn!$C$2:$C$1899,MATCH(CONCATENATE("22#",$B197),souhrn!$E$2:$E$1899,0),1),body!$A$2:$A$34,0),1),"")</f>
        <v/>
      </c>
      <c r="O197" t="str">
        <f>IFERROR(INDEX(body!$F$2:$F$34,MATCH(INDEX(souhrn!$C$2:$C$1899,MATCH(CONCATENATE("23#",$B197),souhrn!$E$2:$E$1899,0),1),body!$A$2:$A$34,0),1),"")</f>
        <v/>
      </c>
      <c r="P197" t="str">
        <f>IFERROR(INDEX(body!$F$2:$F$34,MATCH(INDEX(souhrn!$C$2:$C$1899,MATCH(CONCATENATE("24#",$B197),souhrn!$E$2:$E$1899,0),1),body!$A$2:$A$34,0),1),"")</f>
        <v/>
      </c>
      <c r="Q197" t="str">
        <f>IFERROR(INDEX(body!$D$2:$D$34,MATCH(INDEX(souhrn!$C$2:$C$1899,MATCH(CONCATENATE("9#",$B197),souhrn!$E$2:$E$1899,0),1),body!$A$2:$A$34,0),1),"")</f>
        <v/>
      </c>
      <c r="R197" t="str">
        <f>IFERROR(INDEX(body!$D$2:$D$34,MATCH(INDEX(souhrn!$C$2:$C$1899,MATCH(CONCATENATE("10#",$B197),souhrn!$E$2:$E$1899,0),1),body!$A$2:$A$34,0),1),"")</f>
        <v/>
      </c>
      <c r="S197" t="str">
        <f>IFERROR(INDEX(body!$C$2:$C$34,MATCH(INDEX(souhrn!$C$2:$C$1899,MATCH(CONCATENATE("11#",$B197),souhrn!$E$2:$E$1899,0),1),body!$A$2:$A$34,0),1),"")</f>
        <v/>
      </c>
      <c r="T197" t="str">
        <f>IFERROR(INDEX(body!$C$2:$C$34,MATCH(INDEX(souhrn!$C$2:$C$1899,MATCH(CONCATENATE("12#",$B197),souhrn!$E$2:$E$1899,0),1),body!$A$2:$A$34,0),1),"")</f>
        <v/>
      </c>
      <c r="U197" t="str">
        <f>IFERROR(INDEX(body!$C$2:$C$34,MATCH(INDEX(souhrn!$C$2:$C$1899,MATCH(CONCATENATE("13#",$B197),souhrn!$E$2:$E$1899,0),1),body!$A$2:$A$34,0),1),"")</f>
        <v/>
      </c>
      <c r="V197" t="str">
        <f>IFERROR(INDEX(body!$C$2:$C$34,MATCH(INDEX(souhrn!$C$2:$C$1899,MATCH(CONCATENATE("14#",$B197),souhrn!$E$2:$E$1899,0),1),body!$A$2:$A$34,0),1),"")</f>
        <v/>
      </c>
      <c r="W197">
        <f>IFERROR(INDEX(body!$E$2:$E$34,MATCH(INDEX(souhrn!$C$2:$C$1899,MATCH(CONCATENATE("15#",$B197),souhrn!$E$2:$E$1899,0),1),body!$A$2:$A$34,0),1),"")</f>
        <v>16</v>
      </c>
      <c r="X197">
        <f>IFERROR(INDEX(body!$E$2:$E$34,MATCH(INDEX(souhrn!$C$2:$C$1899,MATCH(CONCATENATE("16#",$B197),souhrn!$E$2:$E$1899,0),1),body!$A$2:$A$34,0),1),"")</f>
        <v>18</v>
      </c>
      <c r="Y197">
        <f>IFERROR(INDEX(body!$E$2:$E$34,MATCH(INDEX(souhrn!$C$2:$C$1899,MATCH(CONCATENATE("17#",$B197),souhrn!$E$2:$E$1899,0),1),body!$A$2:$A$34,0),1),"")</f>
        <v>18</v>
      </c>
      <c r="Z197">
        <f>IFERROR(INDEX(body!$E$2:$E$34,MATCH(INDEX(souhrn!$C$2:$C$1899,MATCH(CONCATENATE("18#",$B197),souhrn!$E$2:$E$1899,0),1),body!$A$2:$A$34,0),1),"")</f>
        <v>22</v>
      </c>
      <c r="AA197">
        <f>INDEX(zavody!B:B,MATCH(B197,zavody!A:A,0))</f>
        <v>4</v>
      </c>
      <c r="AB197">
        <f t="shared" ref="AB197:AB260" si="18">SUM(C197:Z197)</f>
        <v>74</v>
      </c>
      <c r="AC197">
        <f t="shared" ref="AC197:AC260" si="19">SUM(IFERROR(LARGE(C197:Z197,1),0),IFERROR(LARGE(C197:Z197,2),0),IFERROR(LARGE(C197:Z197,3),0),IFERROR(LARGE(C197:Z197,4),0),IFERROR(LARGE(C197:Z197,5),0),IFERROR(LARGE(C197:Z197,6),0),IFERROR(LARGE(C197:Z197,7),0),IFERROR(LARGE(C197:Z197,8),0),IFERROR(LARGE(C197:Z197,9),0),IFERROR(LARGE(C197:Z197,10),0))</f>
        <v>74</v>
      </c>
      <c r="AD197">
        <v>193</v>
      </c>
      <c r="AE197">
        <f t="shared" si="17"/>
        <v>0</v>
      </c>
      <c r="AF197">
        <v>41</v>
      </c>
    </row>
    <row r="198" spans="1:32" x14ac:dyDescent="0.45">
      <c r="A198">
        <v>3276</v>
      </c>
      <c r="B198" t="s">
        <v>303</v>
      </c>
      <c r="C198" t="str">
        <f>IFERROR(INDEX(body!$B$2:$B$34,MATCH(INDEX(souhrn!$C$2:$C$1899,MATCH(CONCATENATE("1#",$B198),souhrn!$E$2:$E$1899,0),1),body!$A$2:$A$34,0),1),"")</f>
        <v/>
      </c>
      <c r="D198" t="str">
        <f>IFERROR(INDEX(body!$B$2:$B$34,MATCH(INDEX(souhrn!$C$2:$C$1899,MATCH(CONCATENATE("2#",$B198),souhrn!$E$2:$E$1899,0),1),body!$A$2:$A$34,0),1),"")</f>
        <v/>
      </c>
      <c r="E198" t="str">
        <f>IFERROR(INDEX(body!$B$2:$B$34,MATCH(INDEX(souhrn!$C$2:$C$1899,MATCH(CONCATENATE("3#",$B198),souhrn!$E$2:$E$1899,0),1),body!$A$2:$A$34,0),1),"")</f>
        <v/>
      </c>
      <c r="F198" t="str">
        <f>IFERROR(INDEX(body!$B$2:$B$34,MATCH(INDEX(souhrn!$C$2:$C$1899,MATCH(CONCATENATE("4#",$B198),souhrn!$E$2:$E$1899,0),1),body!$A$2:$A$34,0),1),"")</f>
        <v/>
      </c>
      <c r="G198" t="str">
        <f>IFERROR(INDEX(body!$B$2:$B$34,MATCH(INDEX(souhrn!$C$2:$C$1899,MATCH(CONCATENATE("5#",$B198),souhrn!$E$2:$E$1899,0),1),body!$A$2:$A$34,0),1),"")</f>
        <v/>
      </c>
      <c r="H198" t="str">
        <f>IFERROR(INDEX(body!$B$2:$B$34,MATCH(INDEX(souhrn!$C$2:$C$1899,MATCH(CONCATENATE("6#",$B198),souhrn!$E$2:$E$1899,0),1),body!$A$2:$A$34,0),1),"")</f>
        <v/>
      </c>
      <c r="I198" t="str">
        <f>IFERROR(INDEX(body!$B$2:$B$34,MATCH(INDEX(souhrn!$C$2:$C$1899,MATCH(CONCATENATE("7#",$B198),souhrn!$E$2:$E$1899,0),1),body!$A$2:$A$34,0),1),"")</f>
        <v/>
      </c>
      <c r="J198" t="str">
        <f>IFERROR(INDEX(body!$B$2:$B$34,MATCH(INDEX(souhrn!$C$2:$C$1899,MATCH(CONCATENATE("8#",$B198),souhrn!$E$2:$E$1899,0),1),body!$A$2:$A$34,0),1),"")</f>
        <v/>
      </c>
      <c r="K198" t="str">
        <f>IFERROR(INDEX(body!$F$2:$F$34,MATCH(INDEX(souhrn!$C$2:$C$1899,MATCH(CONCATENATE("19#",$B198),souhrn!$E$2:$E$1899,0),1),body!$A$2:$A$34,0),1),"")</f>
        <v/>
      </c>
      <c r="L198" t="str">
        <f>IFERROR(INDEX(body!$F$2:$F$34,MATCH(INDEX(souhrn!$C$2:$C$1899,MATCH(CONCATENATE("20#",$B198),souhrn!$E$2:$E$1899,0),1),body!$A$2:$A$34,0),1),"")</f>
        <v/>
      </c>
      <c r="M198" t="str">
        <f>IFERROR(INDEX(body!$F$2:$F$34,MATCH(INDEX(souhrn!$C$2:$C$1899,MATCH(CONCATENATE("21#",$B198),souhrn!$E$2:$E$1899,0),1),body!$A$2:$A$34,0),1),"")</f>
        <v/>
      </c>
      <c r="N198" t="str">
        <f>IFERROR(INDEX(body!$F$2:$F$34,MATCH(INDEX(souhrn!$C$2:$C$1899,MATCH(CONCATENATE("22#",$B198),souhrn!$E$2:$E$1899,0),1),body!$A$2:$A$34,0),1),"")</f>
        <v/>
      </c>
      <c r="O198" t="str">
        <f>IFERROR(INDEX(body!$F$2:$F$34,MATCH(INDEX(souhrn!$C$2:$C$1899,MATCH(CONCATENATE("23#",$B198),souhrn!$E$2:$E$1899,0),1),body!$A$2:$A$34,0),1),"")</f>
        <v/>
      </c>
      <c r="P198" t="str">
        <f>IFERROR(INDEX(body!$F$2:$F$34,MATCH(INDEX(souhrn!$C$2:$C$1899,MATCH(CONCATENATE("24#",$B198),souhrn!$E$2:$E$1899,0),1),body!$A$2:$A$34,0),1),"")</f>
        <v/>
      </c>
      <c r="Q198" t="str">
        <f>IFERROR(INDEX(body!$D$2:$D$34,MATCH(INDEX(souhrn!$C$2:$C$1899,MATCH(CONCATENATE("9#",$B198),souhrn!$E$2:$E$1899,0),1),body!$A$2:$A$34,0),1),"")</f>
        <v/>
      </c>
      <c r="R198" t="str">
        <f>IFERROR(INDEX(body!$D$2:$D$34,MATCH(INDEX(souhrn!$C$2:$C$1899,MATCH(CONCATENATE("10#",$B198),souhrn!$E$2:$E$1899,0),1),body!$A$2:$A$34,0),1),"")</f>
        <v/>
      </c>
      <c r="S198" t="str">
        <f>IFERROR(INDEX(body!$C$2:$C$34,MATCH(INDEX(souhrn!$C$2:$C$1899,MATCH(CONCATENATE("11#",$B198),souhrn!$E$2:$E$1899,0),1),body!$A$2:$A$34,0),1),"")</f>
        <v/>
      </c>
      <c r="T198" t="str">
        <f>IFERROR(INDEX(body!$C$2:$C$34,MATCH(INDEX(souhrn!$C$2:$C$1899,MATCH(CONCATENATE("12#",$B198),souhrn!$E$2:$E$1899,0),1),body!$A$2:$A$34,0),1),"")</f>
        <v/>
      </c>
      <c r="U198" t="str">
        <f>IFERROR(INDEX(body!$C$2:$C$34,MATCH(INDEX(souhrn!$C$2:$C$1899,MATCH(CONCATENATE("13#",$B198),souhrn!$E$2:$E$1899,0),1),body!$A$2:$A$34,0),1),"")</f>
        <v/>
      </c>
      <c r="V198" t="str">
        <f>IFERROR(INDEX(body!$C$2:$C$34,MATCH(INDEX(souhrn!$C$2:$C$1899,MATCH(CONCATENATE("14#",$B198),souhrn!$E$2:$E$1899,0),1),body!$A$2:$A$34,0),1),"")</f>
        <v/>
      </c>
      <c r="W198">
        <f>IFERROR(INDEX(body!$E$2:$E$34,MATCH(INDEX(souhrn!$C$2:$C$1899,MATCH(CONCATENATE("15#",$B198),souhrn!$E$2:$E$1899,0),1),body!$A$2:$A$34,0),1),"")</f>
        <v>18</v>
      </c>
      <c r="X198">
        <f>IFERROR(INDEX(body!$E$2:$E$34,MATCH(INDEX(souhrn!$C$2:$C$1899,MATCH(CONCATENATE("16#",$B198),souhrn!$E$2:$E$1899,0),1),body!$A$2:$A$34,0),1),"")</f>
        <v>22</v>
      </c>
      <c r="Y198">
        <f>IFERROR(INDEX(body!$E$2:$E$34,MATCH(INDEX(souhrn!$C$2:$C$1899,MATCH(CONCATENATE("17#",$B198),souhrn!$E$2:$E$1899,0),1),body!$A$2:$A$34,0),1),"")</f>
        <v>18</v>
      </c>
      <c r="Z198">
        <f>IFERROR(INDEX(body!$E$2:$E$34,MATCH(INDEX(souhrn!$C$2:$C$1899,MATCH(CONCATENATE("18#",$B198),souhrn!$E$2:$E$1899,0),1),body!$A$2:$A$34,0),1),"")</f>
        <v>16</v>
      </c>
      <c r="AA198">
        <f>INDEX(zavody!B:B,MATCH(B198,zavody!A:A,0))</f>
        <v>4</v>
      </c>
      <c r="AB198">
        <f t="shared" si="18"/>
        <v>74</v>
      </c>
      <c r="AC198">
        <f t="shared" si="19"/>
        <v>74</v>
      </c>
      <c r="AD198">
        <v>194</v>
      </c>
      <c r="AE198">
        <f t="shared" si="17"/>
        <v>0</v>
      </c>
      <c r="AF198">
        <v>70</v>
      </c>
    </row>
    <row r="199" spans="1:32" x14ac:dyDescent="0.45">
      <c r="A199">
        <v>3465</v>
      </c>
      <c r="B199" t="s">
        <v>167</v>
      </c>
      <c r="C199" t="str">
        <f>IFERROR(INDEX(body!$B$2:$B$34,MATCH(INDEX(souhrn!$C$2:$C$1899,MATCH(CONCATENATE("1#",$B199),souhrn!$E$2:$E$1899,0),1),body!$A$2:$A$34,0),1),"")</f>
        <v/>
      </c>
      <c r="D199" t="str">
        <f>IFERROR(INDEX(body!$B$2:$B$34,MATCH(INDEX(souhrn!$C$2:$C$1899,MATCH(CONCATENATE("2#",$B199),souhrn!$E$2:$E$1899,0),1),body!$A$2:$A$34,0),1),"")</f>
        <v/>
      </c>
      <c r="E199" t="str">
        <f>IFERROR(INDEX(body!$B$2:$B$34,MATCH(INDEX(souhrn!$C$2:$C$1899,MATCH(CONCATENATE("3#",$B199),souhrn!$E$2:$E$1899,0),1),body!$A$2:$A$34,0),1),"")</f>
        <v/>
      </c>
      <c r="F199" t="str">
        <f>IFERROR(INDEX(body!$B$2:$B$34,MATCH(INDEX(souhrn!$C$2:$C$1899,MATCH(CONCATENATE("4#",$B199),souhrn!$E$2:$E$1899,0),1),body!$A$2:$A$34,0),1),"")</f>
        <v/>
      </c>
      <c r="G199" t="str">
        <f>IFERROR(INDEX(body!$B$2:$B$34,MATCH(INDEX(souhrn!$C$2:$C$1899,MATCH(CONCATENATE("5#",$B199),souhrn!$E$2:$E$1899,0),1),body!$A$2:$A$34,0),1),"")</f>
        <v/>
      </c>
      <c r="H199" t="str">
        <f>IFERROR(INDEX(body!$B$2:$B$34,MATCH(INDEX(souhrn!$C$2:$C$1899,MATCH(CONCATENATE("6#",$B199),souhrn!$E$2:$E$1899,0),1),body!$A$2:$A$34,0),1),"")</f>
        <v/>
      </c>
      <c r="I199" t="str">
        <f>IFERROR(INDEX(body!$B$2:$B$34,MATCH(INDEX(souhrn!$C$2:$C$1899,MATCH(CONCATENATE("7#",$B199),souhrn!$E$2:$E$1899,0),1),body!$A$2:$A$34,0),1),"")</f>
        <v/>
      </c>
      <c r="J199" t="str">
        <f>IFERROR(INDEX(body!$B$2:$B$34,MATCH(INDEX(souhrn!$C$2:$C$1899,MATCH(CONCATENATE("8#",$B199),souhrn!$E$2:$E$1899,0),1),body!$A$2:$A$34,0),1),"")</f>
        <v/>
      </c>
      <c r="K199" t="str">
        <f>IFERROR(INDEX(body!$F$2:$F$34,MATCH(INDEX(souhrn!$C$2:$C$1899,MATCH(CONCATENATE("19#",$B199),souhrn!$E$2:$E$1899,0),1),body!$A$2:$A$34,0),1),"")</f>
        <v/>
      </c>
      <c r="L199" t="str">
        <f>IFERROR(INDEX(body!$F$2:$F$34,MATCH(INDEX(souhrn!$C$2:$C$1899,MATCH(CONCATENATE("20#",$B199),souhrn!$E$2:$E$1899,0),1),body!$A$2:$A$34,0),1),"")</f>
        <v/>
      </c>
      <c r="M199" t="str">
        <f>IFERROR(INDEX(body!$F$2:$F$34,MATCH(INDEX(souhrn!$C$2:$C$1899,MATCH(CONCATENATE("21#",$B199),souhrn!$E$2:$E$1899,0),1),body!$A$2:$A$34,0),1),"")</f>
        <v/>
      </c>
      <c r="N199" t="str">
        <f>IFERROR(INDEX(body!$F$2:$F$34,MATCH(INDEX(souhrn!$C$2:$C$1899,MATCH(CONCATENATE("22#",$B199),souhrn!$E$2:$E$1899,0),1),body!$A$2:$A$34,0),1),"")</f>
        <v/>
      </c>
      <c r="O199" t="str">
        <f>IFERROR(INDEX(body!$F$2:$F$34,MATCH(INDEX(souhrn!$C$2:$C$1899,MATCH(CONCATENATE("23#",$B199),souhrn!$E$2:$E$1899,0),1),body!$A$2:$A$34,0),1),"")</f>
        <v/>
      </c>
      <c r="P199" t="str">
        <f>IFERROR(INDEX(body!$F$2:$F$34,MATCH(INDEX(souhrn!$C$2:$C$1899,MATCH(CONCATENATE("24#",$B199),souhrn!$E$2:$E$1899,0),1),body!$A$2:$A$34,0),1),"")</f>
        <v/>
      </c>
      <c r="Q199" t="str">
        <f>IFERROR(INDEX(body!$D$2:$D$34,MATCH(INDEX(souhrn!$C$2:$C$1899,MATCH(CONCATENATE("9#",$B199),souhrn!$E$2:$E$1899,0),1),body!$A$2:$A$34,0),1),"")</f>
        <v/>
      </c>
      <c r="R199" t="str">
        <f>IFERROR(INDEX(body!$D$2:$D$34,MATCH(INDEX(souhrn!$C$2:$C$1899,MATCH(CONCATENATE("10#",$B199),souhrn!$E$2:$E$1899,0),1),body!$A$2:$A$34,0),1),"")</f>
        <v/>
      </c>
      <c r="S199" t="str">
        <f>IFERROR(INDEX(body!$C$2:$C$34,MATCH(INDEX(souhrn!$C$2:$C$1899,MATCH(CONCATENATE("11#",$B199),souhrn!$E$2:$E$1899,0),1),body!$A$2:$A$34,0),1),"")</f>
        <v/>
      </c>
      <c r="T199" t="str">
        <f>IFERROR(INDEX(body!$C$2:$C$34,MATCH(INDEX(souhrn!$C$2:$C$1899,MATCH(CONCATENATE("12#",$B199),souhrn!$E$2:$E$1899,0),1),body!$A$2:$A$34,0),1),"")</f>
        <v/>
      </c>
      <c r="U199" t="str">
        <f>IFERROR(INDEX(body!$C$2:$C$34,MATCH(INDEX(souhrn!$C$2:$C$1899,MATCH(CONCATENATE("13#",$B199),souhrn!$E$2:$E$1899,0),1),body!$A$2:$A$34,0),1),"")</f>
        <v/>
      </c>
      <c r="V199" t="str">
        <f>IFERROR(INDEX(body!$C$2:$C$34,MATCH(INDEX(souhrn!$C$2:$C$1899,MATCH(CONCATENATE("14#",$B199),souhrn!$E$2:$E$1899,0),1),body!$A$2:$A$34,0),1),"")</f>
        <v/>
      </c>
      <c r="W199">
        <f>IFERROR(INDEX(body!$E$2:$E$34,MATCH(INDEX(souhrn!$C$2:$C$1899,MATCH(CONCATENATE("15#",$B199),souhrn!$E$2:$E$1899,0),1),body!$A$2:$A$34,0),1),"")</f>
        <v>20</v>
      </c>
      <c r="X199">
        <f>IFERROR(INDEX(body!$E$2:$E$34,MATCH(INDEX(souhrn!$C$2:$C$1899,MATCH(CONCATENATE("16#",$B199),souhrn!$E$2:$E$1899,0),1),body!$A$2:$A$34,0),1),"")</f>
        <v>20</v>
      </c>
      <c r="Y199">
        <f>IFERROR(INDEX(body!$E$2:$E$34,MATCH(INDEX(souhrn!$C$2:$C$1899,MATCH(CONCATENATE("17#",$B199),souhrn!$E$2:$E$1899,0),1),body!$A$2:$A$34,0),1),"")</f>
        <v>16</v>
      </c>
      <c r="Z199">
        <f>IFERROR(INDEX(body!$E$2:$E$34,MATCH(INDEX(souhrn!$C$2:$C$1899,MATCH(CONCATENATE("18#",$B199),souhrn!$E$2:$E$1899,0),1),body!$A$2:$A$34,0),1),"")</f>
        <v>18</v>
      </c>
      <c r="AA199">
        <f>INDEX(zavody!B:B,MATCH(B199,zavody!A:A,0))</f>
        <v>4</v>
      </c>
      <c r="AB199">
        <f t="shared" si="18"/>
        <v>74</v>
      </c>
      <c r="AC199">
        <f t="shared" si="19"/>
        <v>74</v>
      </c>
      <c r="AD199">
        <v>195</v>
      </c>
      <c r="AE199">
        <f t="shared" si="17"/>
        <v>0</v>
      </c>
      <c r="AF199">
        <v>140</v>
      </c>
    </row>
    <row r="200" spans="1:32" x14ac:dyDescent="0.45">
      <c r="A200">
        <v>4025</v>
      </c>
      <c r="B200" t="s">
        <v>240</v>
      </c>
      <c r="C200" t="str">
        <f>IFERROR(INDEX(body!$B$2:$B$34,MATCH(INDEX(souhrn!$C$2:$C$1899,MATCH(CONCATENATE("1#",$B200),souhrn!$E$2:$E$1899,0),1),body!$A$2:$A$34,0),1),"")</f>
        <v/>
      </c>
      <c r="D200" t="str">
        <f>IFERROR(INDEX(body!$B$2:$B$34,MATCH(INDEX(souhrn!$C$2:$C$1899,MATCH(CONCATENATE("2#",$B200),souhrn!$E$2:$E$1899,0),1),body!$A$2:$A$34,0),1),"")</f>
        <v/>
      </c>
      <c r="E200" t="str">
        <f>IFERROR(INDEX(body!$B$2:$B$34,MATCH(INDEX(souhrn!$C$2:$C$1899,MATCH(CONCATENATE("3#",$B200),souhrn!$E$2:$E$1899,0),1),body!$A$2:$A$34,0),1),"")</f>
        <v/>
      </c>
      <c r="F200" t="str">
        <f>IFERROR(INDEX(body!$B$2:$B$34,MATCH(INDEX(souhrn!$C$2:$C$1899,MATCH(CONCATENATE("4#",$B200),souhrn!$E$2:$E$1899,0),1),body!$A$2:$A$34,0),1),"")</f>
        <v/>
      </c>
      <c r="G200" t="str">
        <f>IFERROR(INDEX(body!$B$2:$B$34,MATCH(INDEX(souhrn!$C$2:$C$1899,MATCH(CONCATENATE("5#",$B200),souhrn!$E$2:$E$1899,0),1),body!$A$2:$A$34,0),1),"")</f>
        <v/>
      </c>
      <c r="H200" t="str">
        <f>IFERROR(INDEX(body!$B$2:$B$34,MATCH(INDEX(souhrn!$C$2:$C$1899,MATCH(CONCATENATE("6#",$B200),souhrn!$E$2:$E$1899,0),1),body!$A$2:$A$34,0),1),"")</f>
        <v/>
      </c>
      <c r="I200" t="str">
        <f>IFERROR(INDEX(body!$B$2:$B$34,MATCH(INDEX(souhrn!$C$2:$C$1899,MATCH(CONCATENATE("7#",$B200),souhrn!$E$2:$E$1899,0),1),body!$A$2:$A$34,0),1),"")</f>
        <v/>
      </c>
      <c r="J200" t="str">
        <f>IFERROR(INDEX(body!$B$2:$B$34,MATCH(INDEX(souhrn!$C$2:$C$1899,MATCH(CONCATENATE("8#",$B200),souhrn!$E$2:$E$1899,0),1),body!$A$2:$A$34,0),1),"")</f>
        <v/>
      </c>
      <c r="K200">
        <f>IFERROR(INDEX(body!$F$2:$F$34,MATCH(INDEX(souhrn!$C$2:$C$1899,MATCH(CONCATENATE("19#",$B200),souhrn!$E$2:$E$1899,0),1),body!$A$2:$A$34,0),1),"")</f>
        <v>10</v>
      </c>
      <c r="L200">
        <f>IFERROR(INDEX(body!$F$2:$F$34,MATCH(INDEX(souhrn!$C$2:$C$1899,MATCH(CONCATENATE("20#",$B200),souhrn!$E$2:$E$1899,0),1),body!$A$2:$A$34,0),1),"")</f>
        <v>32</v>
      </c>
      <c r="M200">
        <f>IFERROR(INDEX(body!$F$2:$F$34,MATCH(INDEX(souhrn!$C$2:$C$1899,MATCH(CONCATENATE("21#",$B200),souhrn!$E$2:$E$1899,0),1),body!$A$2:$A$34,0),1),"")</f>
        <v>0</v>
      </c>
      <c r="N200">
        <f>IFERROR(INDEX(body!$F$2:$F$34,MATCH(INDEX(souhrn!$C$2:$C$1899,MATCH(CONCATENATE("22#",$B200),souhrn!$E$2:$E$1899,0),1),body!$A$2:$A$34,0),1),"")</f>
        <v>0</v>
      </c>
      <c r="O200">
        <f>IFERROR(INDEX(body!$F$2:$F$34,MATCH(INDEX(souhrn!$C$2:$C$1899,MATCH(CONCATENATE("23#",$B200),souhrn!$E$2:$E$1899,0),1),body!$A$2:$A$34,0),1),"")</f>
        <v>14</v>
      </c>
      <c r="P200">
        <f>IFERROR(INDEX(body!$F$2:$F$34,MATCH(INDEX(souhrn!$C$2:$C$1899,MATCH(CONCATENATE("24#",$B200),souhrn!$E$2:$E$1899,0),1),body!$A$2:$A$34,0),1),"")</f>
        <v>18</v>
      </c>
      <c r="Q200" t="str">
        <f>IFERROR(INDEX(body!$D$2:$D$34,MATCH(INDEX(souhrn!$C$2:$C$1899,MATCH(CONCATENATE("9#",$B200),souhrn!$E$2:$E$1899,0),1),body!$A$2:$A$34,0),1),"")</f>
        <v/>
      </c>
      <c r="R200" t="str">
        <f>IFERROR(INDEX(body!$D$2:$D$34,MATCH(INDEX(souhrn!$C$2:$C$1899,MATCH(CONCATENATE("10#",$B200),souhrn!$E$2:$E$1899,0),1),body!$A$2:$A$34,0),1),"")</f>
        <v/>
      </c>
      <c r="S200" t="str">
        <f>IFERROR(INDEX(body!$C$2:$C$34,MATCH(INDEX(souhrn!$C$2:$C$1899,MATCH(CONCATENATE("11#",$B200),souhrn!$E$2:$E$1899,0),1),body!$A$2:$A$34,0),1),"")</f>
        <v/>
      </c>
      <c r="T200" t="str">
        <f>IFERROR(INDEX(body!$C$2:$C$34,MATCH(INDEX(souhrn!$C$2:$C$1899,MATCH(CONCATENATE("12#",$B200),souhrn!$E$2:$E$1899,0),1),body!$A$2:$A$34,0),1),"")</f>
        <v/>
      </c>
      <c r="U200" t="str">
        <f>IFERROR(INDEX(body!$C$2:$C$34,MATCH(INDEX(souhrn!$C$2:$C$1899,MATCH(CONCATENATE("13#",$B200),souhrn!$E$2:$E$1899,0),1),body!$A$2:$A$34,0),1),"")</f>
        <v/>
      </c>
      <c r="V200" t="str">
        <f>IFERROR(INDEX(body!$C$2:$C$34,MATCH(INDEX(souhrn!$C$2:$C$1899,MATCH(CONCATENATE("14#",$B200),souhrn!$E$2:$E$1899,0),1),body!$A$2:$A$34,0),1),"")</f>
        <v/>
      </c>
      <c r="W200" t="str">
        <f>IFERROR(INDEX(body!$E$2:$E$34,MATCH(INDEX(souhrn!$C$2:$C$1899,MATCH(CONCATENATE("15#",$B200),souhrn!$E$2:$E$1899,0),1),body!$A$2:$A$34,0),1),"")</f>
        <v/>
      </c>
      <c r="X200" t="str">
        <f>IFERROR(INDEX(body!$E$2:$E$34,MATCH(INDEX(souhrn!$C$2:$C$1899,MATCH(CONCATENATE("16#",$B200),souhrn!$E$2:$E$1899,0),1),body!$A$2:$A$34,0),1),"")</f>
        <v/>
      </c>
      <c r="Y200" t="str">
        <f>IFERROR(INDEX(body!$E$2:$E$34,MATCH(INDEX(souhrn!$C$2:$C$1899,MATCH(CONCATENATE("17#",$B200),souhrn!$E$2:$E$1899,0),1),body!$A$2:$A$34,0),1),"")</f>
        <v/>
      </c>
      <c r="Z200" t="str">
        <f>IFERROR(INDEX(body!$E$2:$E$34,MATCH(INDEX(souhrn!$C$2:$C$1899,MATCH(CONCATENATE("18#",$B200),souhrn!$E$2:$E$1899,0),1),body!$A$2:$A$34,0),1),"")</f>
        <v/>
      </c>
      <c r="AA200">
        <f>INDEX(zavody!B:B,MATCH(B200,zavody!A:A,0))</f>
        <v>6</v>
      </c>
      <c r="AB200">
        <f t="shared" si="18"/>
        <v>74</v>
      </c>
      <c r="AC200">
        <f t="shared" si="19"/>
        <v>74</v>
      </c>
      <c r="AD200">
        <v>196</v>
      </c>
      <c r="AE200">
        <f t="shared" si="17"/>
        <v>74</v>
      </c>
      <c r="AF200">
        <v>110</v>
      </c>
    </row>
    <row r="201" spans="1:32" x14ac:dyDescent="0.45">
      <c r="A201">
        <v>5968</v>
      </c>
      <c r="B201" t="s">
        <v>211</v>
      </c>
      <c r="C201" t="str">
        <f>IFERROR(INDEX(body!$B$2:$B$34,MATCH(INDEX(souhrn!$C$2:$C$1899,MATCH(CONCATENATE("1#",$B201),souhrn!$E$2:$E$1899,0),1),body!$A$2:$A$34,0),1),"")</f>
        <v/>
      </c>
      <c r="D201" t="str">
        <f>IFERROR(INDEX(body!$B$2:$B$34,MATCH(INDEX(souhrn!$C$2:$C$1899,MATCH(CONCATENATE("2#",$B201),souhrn!$E$2:$E$1899,0),1),body!$A$2:$A$34,0),1),"")</f>
        <v/>
      </c>
      <c r="E201" t="str">
        <f>IFERROR(INDEX(body!$B$2:$B$34,MATCH(INDEX(souhrn!$C$2:$C$1899,MATCH(CONCATENATE("3#",$B201),souhrn!$E$2:$E$1899,0),1),body!$A$2:$A$34,0),1),"")</f>
        <v/>
      </c>
      <c r="F201" t="str">
        <f>IFERROR(INDEX(body!$B$2:$B$34,MATCH(INDEX(souhrn!$C$2:$C$1899,MATCH(CONCATENATE("4#",$B201),souhrn!$E$2:$E$1899,0),1),body!$A$2:$A$34,0),1),"")</f>
        <v/>
      </c>
      <c r="G201">
        <f>IFERROR(INDEX(body!$B$2:$B$34,MATCH(INDEX(souhrn!$C$2:$C$1899,MATCH(CONCATENATE("5#",$B201),souhrn!$E$2:$E$1899,0),1),body!$A$2:$A$34,0),1),"")</f>
        <v>14</v>
      </c>
      <c r="H201">
        <f>IFERROR(INDEX(body!$B$2:$B$34,MATCH(INDEX(souhrn!$C$2:$C$1899,MATCH(CONCATENATE("6#",$B201),souhrn!$E$2:$E$1899,0),1),body!$A$2:$A$34,0),1),"")</f>
        <v>16</v>
      </c>
      <c r="I201" t="str">
        <f>IFERROR(INDEX(body!$B$2:$B$34,MATCH(INDEX(souhrn!$C$2:$C$1899,MATCH(CONCATENATE("7#",$B201),souhrn!$E$2:$E$1899,0),1),body!$A$2:$A$34,0),1),"")</f>
        <v/>
      </c>
      <c r="J201" t="str">
        <f>IFERROR(INDEX(body!$B$2:$B$34,MATCH(INDEX(souhrn!$C$2:$C$1899,MATCH(CONCATENATE("8#",$B201),souhrn!$E$2:$E$1899,0),1),body!$A$2:$A$34,0),1),"")</f>
        <v/>
      </c>
      <c r="K201" t="str">
        <f>IFERROR(INDEX(body!$F$2:$F$34,MATCH(INDEX(souhrn!$C$2:$C$1899,MATCH(CONCATENATE("19#",$B201),souhrn!$E$2:$E$1899,0),1),body!$A$2:$A$34,0),1),"")</f>
        <v/>
      </c>
      <c r="L201" t="str">
        <f>IFERROR(INDEX(body!$F$2:$F$34,MATCH(INDEX(souhrn!$C$2:$C$1899,MATCH(CONCATENATE("20#",$B201),souhrn!$E$2:$E$1899,0),1),body!$A$2:$A$34,0),1),"")</f>
        <v/>
      </c>
      <c r="M201" t="str">
        <f>IFERROR(INDEX(body!$F$2:$F$34,MATCH(INDEX(souhrn!$C$2:$C$1899,MATCH(CONCATENATE("21#",$B201),souhrn!$E$2:$E$1899,0),1),body!$A$2:$A$34,0),1),"")</f>
        <v/>
      </c>
      <c r="N201" t="str">
        <f>IFERROR(INDEX(body!$F$2:$F$34,MATCH(INDEX(souhrn!$C$2:$C$1899,MATCH(CONCATENATE("22#",$B201),souhrn!$E$2:$E$1899,0),1),body!$A$2:$A$34,0),1),"")</f>
        <v/>
      </c>
      <c r="O201">
        <f>IFERROR(INDEX(body!$F$2:$F$34,MATCH(INDEX(souhrn!$C$2:$C$1899,MATCH(CONCATENATE("23#",$B201),souhrn!$E$2:$E$1899,0),1),body!$A$2:$A$34,0),1),"")</f>
        <v>21</v>
      </c>
      <c r="P201">
        <f>IFERROR(INDEX(body!$F$2:$F$34,MATCH(INDEX(souhrn!$C$2:$C$1899,MATCH(CONCATENATE("24#",$B201),souhrn!$E$2:$E$1899,0),1),body!$A$2:$A$34,0),1),"")</f>
        <v>22</v>
      </c>
      <c r="Q201" t="str">
        <f>IFERROR(INDEX(body!$D$2:$D$34,MATCH(INDEX(souhrn!$C$2:$C$1899,MATCH(CONCATENATE("9#",$B201),souhrn!$E$2:$E$1899,0),1),body!$A$2:$A$34,0),1),"")</f>
        <v/>
      </c>
      <c r="R201" t="str">
        <f>IFERROR(INDEX(body!$D$2:$D$34,MATCH(INDEX(souhrn!$C$2:$C$1899,MATCH(CONCATENATE("10#",$B201),souhrn!$E$2:$E$1899,0),1),body!$A$2:$A$34,0),1),"")</f>
        <v/>
      </c>
      <c r="S201" t="str">
        <f>IFERROR(INDEX(body!$C$2:$C$34,MATCH(INDEX(souhrn!$C$2:$C$1899,MATCH(CONCATENATE("11#",$B201),souhrn!$E$2:$E$1899,0),1),body!$A$2:$A$34,0),1),"")</f>
        <v/>
      </c>
      <c r="T201" t="str">
        <f>IFERROR(INDEX(body!$C$2:$C$34,MATCH(INDEX(souhrn!$C$2:$C$1899,MATCH(CONCATENATE("12#",$B201),souhrn!$E$2:$E$1899,0),1),body!$A$2:$A$34,0),1),"")</f>
        <v/>
      </c>
      <c r="U201" t="str">
        <f>IFERROR(INDEX(body!$C$2:$C$34,MATCH(INDEX(souhrn!$C$2:$C$1899,MATCH(CONCATENATE("13#",$B201),souhrn!$E$2:$E$1899,0),1),body!$A$2:$A$34,0),1),"")</f>
        <v/>
      </c>
      <c r="V201" t="str">
        <f>IFERROR(INDEX(body!$C$2:$C$34,MATCH(INDEX(souhrn!$C$2:$C$1899,MATCH(CONCATENATE("14#",$B201),souhrn!$E$2:$E$1899,0),1),body!$A$2:$A$34,0),1),"")</f>
        <v/>
      </c>
      <c r="W201" t="str">
        <f>IFERROR(INDEX(body!$E$2:$E$34,MATCH(INDEX(souhrn!$C$2:$C$1899,MATCH(CONCATENATE("15#",$B201),souhrn!$E$2:$E$1899,0),1),body!$A$2:$A$34,0),1),"")</f>
        <v/>
      </c>
      <c r="X201" t="str">
        <f>IFERROR(INDEX(body!$E$2:$E$34,MATCH(INDEX(souhrn!$C$2:$C$1899,MATCH(CONCATENATE("16#",$B201),souhrn!$E$2:$E$1899,0),1),body!$A$2:$A$34,0),1),"")</f>
        <v/>
      </c>
      <c r="Y201" t="str">
        <f>IFERROR(INDEX(body!$E$2:$E$34,MATCH(INDEX(souhrn!$C$2:$C$1899,MATCH(CONCATENATE("17#",$B201),souhrn!$E$2:$E$1899,0),1),body!$A$2:$A$34,0),1),"")</f>
        <v/>
      </c>
      <c r="Z201" t="str">
        <f>IFERROR(INDEX(body!$E$2:$E$34,MATCH(INDEX(souhrn!$C$2:$C$1899,MATCH(CONCATENATE("18#",$B201),souhrn!$E$2:$E$1899,0),1),body!$A$2:$A$34,0),1),"")</f>
        <v/>
      </c>
      <c r="AA201">
        <f>INDEX(zavody!B:B,MATCH(B201,zavody!A:A,0))</f>
        <v>4</v>
      </c>
      <c r="AB201">
        <f t="shared" si="18"/>
        <v>73</v>
      </c>
      <c r="AC201">
        <f t="shared" si="19"/>
        <v>73</v>
      </c>
      <c r="AD201">
        <v>197</v>
      </c>
      <c r="AE201">
        <f t="shared" si="17"/>
        <v>73</v>
      </c>
      <c r="AF201">
        <v>173</v>
      </c>
    </row>
    <row r="202" spans="1:32" x14ac:dyDescent="0.45">
      <c r="A202">
        <v>6700</v>
      </c>
      <c r="B202" t="s">
        <v>190</v>
      </c>
      <c r="C202" t="str">
        <f>IFERROR(INDEX(body!$B$2:$B$34,MATCH(INDEX(souhrn!$C$2:$C$1899,MATCH(CONCATENATE("1#",$B202),souhrn!$E$2:$E$1899,0),1),body!$A$2:$A$34,0),1),"")</f>
        <v/>
      </c>
      <c r="D202" t="str">
        <f>IFERROR(INDEX(body!$B$2:$B$34,MATCH(INDEX(souhrn!$C$2:$C$1899,MATCH(CONCATENATE("2#",$B202),souhrn!$E$2:$E$1899,0),1),body!$A$2:$A$34,0),1),"")</f>
        <v/>
      </c>
      <c r="E202" t="str">
        <f>IFERROR(INDEX(body!$B$2:$B$34,MATCH(INDEX(souhrn!$C$2:$C$1899,MATCH(CONCATENATE("3#",$B202),souhrn!$E$2:$E$1899,0),1),body!$A$2:$A$34,0),1),"")</f>
        <v/>
      </c>
      <c r="F202" t="str">
        <f>IFERROR(INDEX(body!$B$2:$B$34,MATCH(INDEX(souhrn!$C$2:$C$1899,MATCH(CONCATENATE("4#",$B202),souhrn!$E$2:$E$1899,0),1),body!$A$2:$A$34,0),1),"")</f>
        <v/>
      </c>
      <c r="G202" t="str">
        <f>IFERROR(INDEX(body!$B$2:$B$34,MATCH(INDEX(souhrn!$C$2:$C$1899,MATCH(CONCATENATE("5#",$B202),souhrn!$E$2:$E$1899,0),1),body!$A$2:$A$34,0),1),"")</f>
        <v/>
      </c>
      <c r="H202" t="str">
        <f>IFERROR(INDEX(body!$B$2:$B$34,MATCH(INDEX(souhrn!$C$2:$C$1899,MATCH(CONCATENATE("6#",$B202),souhrn!$E$2:$E$1899,0),1),body!$A$2:$A$34,0),1),"")</f>
        <v/>
      </c>
      <c r="I202" t="str">
        <f>IFERROR(INDEX(body!$B$2:$B$34,MATCH(INDEX(souhrn!$C$2:$C$1899,MATCH(CONCATENATE("7#",$B202),souhrn!$E$2:$E$1899,0),1),body!$A$2:$A$34,0),1),"")</f>
        <v/>
      </c>
      <c r="J202" t="str">
        <f>IFERROR(INDEX(body!$B$2:$B$34,MATCH(INDEX(souhrn!$C$2:$C$1899,MATCH(CONCATENATE("8#",$B202),souhrn!$E$2:$E$1899,0),1),body!$A$2:$A$34,0),1),"")</f>
        <v/>
      </c>
      <c r="K202" t="str">
        <f>IFERROR(INDEX(body!$F$2:$F$34,MATCH(INDEX(souhrn!$C$2:$C$1899,MATCH(CONCATENATE("19#",$B202),souhrn!$E$2:$E$1899,0),1),body!$A$2:$A$34,0),1),"")</f>
        <v/>
      </c>
      <c r="L202" t="str">
        <f>IFERROR(INDEX(body!$F$2:$F$34,MATCH(INDEX(souhrn!$C$2:$C$1899,MATCH(CONCATENATE("20#",$B202),souhrn!$E$2:$E$1899,0),1),body!$A$2:$A$34,0),1),"")</f>
        <v/>
      </c>
      <c r="M202" t="str">
        <f>IFERROR(INDEX(body!$F$2:$F$34,MATCH(INDEX(souhrn!$C$2:$C$1899,MATCH(CONCATENATE("21#",$B202),souhrn!$E$2:$E$1899,0),1),body!$A$2:$A$34,0),1),"")</f>
        <v/>
      </c>
      <c r="N202" t="str">
        <f>IFERROR(INDEX(body!$F$2:$F$34,MATCH(INDEX(souhrn!$C$2:$C$1899,MATCH(CONCATENATE("22#",$B202),souhrn!$E$2:$E$1899,0),1),body!$A$2:$A$34,0),1),"")</f>
        <v/>
      </c>
      <c r="O202" t="str">
        <f>IFERROR(INDEX(body!$F$2:$F$34,MATCH(INDEX(souhrn!$C$2:$C$1899,MATCH(CONCATENATE("23#",$B202),souhrn!$E$2:$E$1899,0),1),body!$A$2:$A$34,0),1),"")</f>
        <v/>
      </c>
      <c r="P202" t="str">
        <f>IFERROR(INDEX(body!$F$2:$F$34,MATCH(INDEX(souhrn!$C$2:$C$1899,MATCH(CONCATENATE("24#",$B202),souhrn!$E$2:$E$1899,0),1),body!$A$2:$A$34,0),1),"")</f>
        <v/>
      </c>
      <c r="Q202">
        <f>IFERROR(INDEX(body!$D$2:$D$34,MATCH(INDEX(souhrn!$C$2:$C$1899,MATCH(CONCATENATE("9#",$B202),souhrn!$E$2:$E$1899,0),1),body!$A$2:$A$34,0),1),"")</f>
        <v>14</v>
      </c>
      <c r="R202">
        <f>IFERROR(INDEX(body!$D$2:$D$34,MATCH(INDEX(souhrn!$C$2:$C$1899,MATCH(CONCATENATE("10#",$B202),souhrn!$E$2:$E$1899,0),1),body!$A$2:$A$34,0),1),"")</f>
        <v>28</v>
      </c>
      <c r="S202">
        <f>IFERROR(INDEX(body!$C$2:$C$34,MATCH(INDEX(souhrn!$C$2:$C$1899,MATCH(CONCATENATE("11#",$B202),souhrn!$E$2:$E$1899,0),1),body!$A$2:$A$34,0),1),"")</f>
        <v>12</v>
      </c>
      <c r="T202">
        <f>IFERROR(INDEX(body!$C$2:$C$34,MATCH(INDEX(souhrn!$C$2:$C$1899,MATCH(CONCATENATE("12#",$B202),souhrn!$E$2:$E$1899,0),1),body!$A$2:$A$34,0),1),"")</f>
        <v>18</v>
      </c>
      <c r="U202" t="str">
        <f>IFERROR(INDEX(body!$C$2:$C$34,MATCH(INDEX(souhrn!$C$2:$C$1899,MATCH(CONCATENATE("13#",$B202),souhrn!$E$2:$E$1899,0),1),body!$A$2:$A$34,0),1),"")</f>
        <v/>
      </c>
      <c r="V202" t="str">
        <f>IFERROR(INDEX(body!$C$2:$C$34,MATCH(INDEX(souhrn!$C$2:$C$1899,MATCH(CONCATENATE("14#",$B202),souhrn!$E$2:$E$1899,0),1),body!$A$2:$A$34,0),1),"")</f>
        <v/>
      </c>
      <c r="W202" t="str">
        <f>IFERROR(INDEX(body!$E$2:$E$34,MATCH(INDEX(souhrn!$C$2:$C$1899,MATCH(CONCATENATE("15#",$B202),souhrn!$E$2:$E$1899,0),1),body!$A$2:$A$34,0),1),"")</f>
        <v/>
      </c>
      <c r="X202" t="str">
        <f>IFERROR(INDEX(body!$E$2:$E$34,MATCH(INDEX(souhrn!$C$2:$C$1899,MATCH(CONCATENATE("16#",$B202),souhrn!$E$2:$E$1899,0),1),body!$A$2:$A$34,0),1),"")</f>
        <v/>
      </c>
      <c r="Y202" t="str">
        <f>IFERROR(INDEX(body!$E$2:$E$34,MATCH(INDEX(souhrn!$C$2:$C$1899,MATCH(CONCATENATE("17#",$B202),souhrn!$E$2:$E$1899,0),1),body!$A$2:$A$34,0),1),"")</f>
        <v/>
      </c>
      <c r="Z202" t="str">
        <f>IFERROR(INDEX(body!$E$2:$E$34,MATCH(INDEX(souhrn!$C$2:$C$1899,MATCH(CONCATENATE("18#",$B202),souhrn!$E$2:$E$1899,0),1),body!$A$2:$A$34,0),1),"")</f>
        <v/>
      </c>
      <c r="AA202">
        <f>INDEX(zavody!B:B,MATCH(B202,zavody!A:A,0))</f>
        <v>4</v>
      </c>
      <c r="AB202">
        <f t="shared" si="18"/>
        <v>72</v>
      </c>
      <c r="AC202">
        <f t="shared" si="19"/>
        <v>72</v>
      </c>
      <c r="AD202">
        <v>198</v>
      </c>
      <c r="AE202">
        <f t="shared" si="17"/>
        <v>72</v>
      </c>
      <c r="AF202">
        <v>224</v>
      </c>
    </row>
    <row r="203" spans="1:32" x14ac:dyDescent="0.45">
      <c r="A203">
        <v>7038</v>
      </c>
      <c r="B203" t="s">
        <v>314</v>
      </c>
      <c r="C203" t="str">
        <f>IFERROR(INDEX(body!$B$2:$B$34,MATCH(INDEX(souhrn!$C$2:$C$1899,MATCH(CONCATENATE("1#",$B203),souhrn!$E$2:$E$1899,0),1),body!$A$2:$A$34,0),1),"")</f>
        <v/>
      </c>
      <c r="D203" t="str">
        <f>IFERROR(INDEX(body!$B$2:$B$34,MATCH(INDEX(souhrn!$C$2:$C$1899,MATCH(CONCATENATE("2#",$B203),souhrn!$E$2:$E$1899,0),1),body!$A$2:$A$34,0),1),"")</f>
        <v/>
      </c>
      <c r="E203" t="str">
        <f>IFERROR(INDEX(body!$B$2:$B$34,MATCH(INDEX(souhrn!$C$2:$C$1899,MATCH(CONCATENATE("3#",$B203),souhrn!$E$2:$E$1899,0),1),body!$A$2:$A$34,0),1),"")</f>
        <v/>
      </c>
      <c r="F203" t="str">
        <f>IFERROR(INDEX(body!$B$2:$B$34,MATCH(INDEX(souhrn!$C$2:$C$1899,MATCH(CONCATENATE("4#",$B203),souhrn!$E$2:$E$1899,0),1),body!$A$2:$A$34,0),1),"")</f>
        <v/>
      </c>
      <c r="G203" t="str">
        <f>IFERROR(INDEX(body!$B$2:$B$34,MATCH(INDEX(souhrn!$C$2:$C$1899,MATCH(CONCATENATE("5#",$B203),souhrn!$E$2:$E$1899,0),1),body!$A$2:$A$34,0),1),"")</f>
        <v/>
      </c>
      <c r="H203" t="str">
        <f>IFERROR(INDEX(body!$B$2:$B$34,MATCH(INDEX(souhrn!$C$2:$C$1899,MATCH(CONCATENATE("6#",$B203),souhrn!$E$2:$E$1899,0),1),body!$A$2:$A$34,0),1),"")</f>
        <v/>
      </c>
      <c r="I203" t="str">
        <f>IFERROR(INDEX(body!$B$2:$B$34,MATCH(INDEX(souhrn!$C$2:$C$1899,MATCH(CONCATENATE("7#",$B203),souhrn!$E$2:$E$1899,0),1),body!$A$2:$A$34,0),1),"")</f>
        <v/>
      </c>
      <c r="J203" t="str">
        <f>IFERROR(INDEX(body!$B$2:$B$34,MATCH(INDEX(souhrn!$C$2:$C$1899,MATCH(CONCATENATE("8#",$B203),souhrn!$E$2:$E$1899,0),1),body!$A$2:$A$34,0),1),"")</f>
        <v/>
      </c>
      <c r="K203" t="str">
        <f>IFERROR(INDEX(body!$F$2:$F$34,MATCH(INDEX(souhrn!$C$2:$C$1899,MATCH(CONCATENATE("19#",$B203),souhrn!$E$2:$E$1899,0),1),body!$A$2:$A$34,0),1),"")</f>
        <v/>
      </c>
      <c r="L203" t="str">
        <f>IFERROR(INDEX(body!$F$2:$F$34,MATCH(INDEX(souhrn!$C$2:$C$1899,MATCH(CONCATENATE("20#",$B203),souhrn!$E$2:$E$1899,0),1),body!$A$2:$A$34,0),1),"")</f>
        <v/>
      </c>
      <c r="M203" t="str">
        <f>IFERROR(INDEX(body!$F$2:$F$34,MATCH(INDEX(souhrn!$C$2:$C$1899,MATCH(CONCATENATE("21#",$B203),souhrn!$E$2:$E$1899,0),1),body!$A$2:$A$34,0),1),"")</f>
        <v/>
      </c>
      <c r="N203" t="str">
        <f>IFERROR(INDEX(body!$F$2:$F$34,MATCH(INDEX(souhrn!$C$2:$C$1899,MATCH(CONCATENATE("22#",$B203),souhrn!$E$2:$E$1899,0),1),body!$A$2:$A$34,0),1),"")</f>
        <v/>
      </c>
      <c r="O203" t="str">
        <f>IFERROR(INDEX(body!$F$2:$F$34,MATCH(INDEX(souhrn!$C$2:$C$1899,MATCH(CONCATENATE("23#",$B203),souhrn!$E$2:$E$1899,0),1),body!$A$2:$A$34,0),1),"")</f>
        <v/>
      </c>
      <c r="P203" t="str">
        <f>IFERROR(INDEX(body!$F$2:$F$34,MATCH(INDEX(souhrn!$C$2:$C$1899,MATCH(CONCATENATE("24#",$B203),souhrn!$E$2:$E$1899,0),1),body!$A$2:$A$34,0),1),"")</f>
        <v/>
      </c>
      <c r="Q203" t="str">
        <f>IFERROR(INDEX(body!$D$2:$D$34,MATCH(INDEX(souhrn!$C$2:$C$1899,MATCH(CONCATENATE("9#",$B203),souhrn!$E$2:$E$1899,0),1),body!$A$2:$A$34,0),1),"")</f>
        <v/>
      </c>
      <c r="R203" t="str">
        <f>IFERROR(INDEX(body!$D$2:$D$34,MATCH(INDEX(souhrn!$C$2:$C$1899,MATCH(CONCATENATE("10#",$B203),souhrn!$E$2:$E$1899,0),1),body!$A$2:$A$34,0),1),"")</f>
        <v/>
      </c>
      <c r="S203" t="str">
        <f>IFERROR(INDEX(body!$C$2:$C$34,MATCH(INDEX(souhrn!$C$2:$C$1899,MATCH(CONCATENATE("11#",$B203),souhrn!$E$2:$E$1899,0),1),body!$A$2:$A$34,0),1),"")</f>
        <v/>
      </c>
      <c r="T203" t="str">
        <f>IFERROR(INDEX(body!$C$2:$C$34,MATCH(INDEX(souhrn!$C$2:$C$1899,MATCH(CONCATENATE("12#",$B203),souhrn!$E$2:$E$1899,0),1),body!$A$2:$A$34,0),1),"")</f>
        <v/>
      </c>
      <c r="U203" t="str">
        <f>IFERROR(INDEX(body!$C$2:$C$34,MATCH(INDEX(souhrn!$C$2:$C$1899,MATCH(CONCATENATE("13#",$B203),souhrn!$E$2:$E$1899,0),1),body!$A$2:$A$34,0),1),"")</f>
        <v/>
      </c>
      <c r="V203" t="str">
        <f>IFERROR(INDEX(body!$C$2:$C$34,MATCH(INDEX(souhrn!$C$2:$C$1899,MATCH(CONCATENATE("14#",$B203),souhrn!$E$2:$E$1899,0),1),body!$A$2:$A$34,0),1),"")</f>
        <v/>
      </c>
      <c r="W203">
        <f>IFERROR(INDEX(body!$E$2:$E$34,MATCH(INDEX(souhrn!$C$2:$C$1899,MATCH(CONCATENATE("15#",$B203),souhrn!$E$2:$E$1899,0),1),body!$A$2:$A$34,0),1),"")</f>
        <v>20</v>
      </c>
      <c r="X203">
        <f>IFERROR(INDEX(body!$E$2:$E$34,MATCH(INDEX(souhrn!$C$2:$C$1899,MATCH(CONCATENATE("16#",$B203),souhrn!$E$2:$E$1899,0),1),body!$A$2:$A$34,0),1),"")</f>
        <v>12</v>
      </c>
      <c r="Y203">
        <f>IFERROR(INDEX(body!$E$2:$E$34,MATCH(INDEX(souhrn!$C$2:$C$1899,MATCH(CONCATENATE("17#",$B203),souhrn!$E$2:$E$1899,0),1),body!$A$2:$A$34,0),1),"")</f>
        <v>20</v>
      </c>
      <c r="Z203">
        <f>IFERROR(INDEX(body!$E$2:$E$34,MATCH(INDEX(souhrn!$C$2:$C$1899,MATCH(CONCATENATE("18#",$B203),souhrn!$E$2:$E$1899,0),1),body!$A$2:$A$34,0),1),"")</f>
        <v>20</v>
      </c>
      <c r="AA203">
        <f>INDEX(zavody!B:B,MATCH(B203,zavody!A:A,0))</f>
        <v>4</v>
      </c>
      <c r="AB203">
        <f t="shared" si="18"/>
        <v>72</v>
      </c>
      <c r="AC203">
        <f t="shared" si="19"/>
        <v>72</v>
      </c>
      <c r="AD203">
        <v>199</v>
      </c>
    </row>
    <row r="204" spans="1:32" x14ac:dyDescent="0.45">
      <c r="A204">
        <v>2015</v>
      </c>
      <c r="B204" t="s">
        <v>208</v>
      </c>
      <c r="C204">
        <f>IFERROR(INDEX(body!$B$2:$B$34,MATCH(INDEX(souhrn!$C$2:$C$1899,MATCH(CONCATENATE("1#",$B204),souhrn!$E$2:$E$1899,0),1),body!$A$2:$A$34,0),1),"")</f>
        <v>34</v>
      </c>
      <c r="D204">
        <f>IFERROR(INDEX(body!$B$2:$B$34,MATCH(INDEX(souhrn!$C$2:$C$1899,MATCH(CONCATENATE("2#",$B204),souhrn!$E$2:$E$1899,0),1),body!$A$2:$A$34,0),1),"")</f>
        <v>36</v>
      </c>
      <c r="E204" t="str">
        <f>IFERROR(INDEX(body!$B$2:$B$34,MATCH(INDEX(souhrn!$C$2:$C$1899,MATCH(CONCATENATE("3#",$B204),souhrn!$E$2:$E$1899,0),1),body!$A$2:$A$34,0),1),"")</f>
        <v/>
      </c>
      <c r="F204" t="str">
        <f>IFERROR(INDEX(body!$B$2:$B$34,MATCH(INDEX(souhrn!$C$2:$C$1899,MATCH(CONCATENATE("4#",$B204),souhrn!$E$2:$E$1899,0),1),body!$A$2:$A$34,0),1),"")</f>
        <v/>
      </c>
      <c r="G204" t="str">
        <f>IFERROR(INDEX(body!$B$2:$B$34,MATCH(INDEX(souhrn!$C$2:$C$1899,MATCH(CONCATENATE("5#",$B204),souhrn!$E$2:$E$1899,0),1),body!$A$2:$A$34,0),1),"")</f>
        <v/>
      </c>
      <c r="H204" t="str">
        <f>IFERROR(INDEX(body!$B$2:$B$34,MATCH(INDEX(souhrn!$C$2:$C$1899,MATCH(CONCATENATE("6#",$B204),souhrn!$E$2:$E$1899,0),1),body!$A$2:$A$34,0),1),"")</f>
        <v/>
      </c>
      <c r="I204" t="str">
        <f>IFERROR(INDEX(body!$B$2:$B$34,MATCH(INDEX(souhrn!$C$2:$C$1899,MATCH(CONCATENATE("7#",$B204),souhrn!$E$2:$E$1899,0),1),body!$A$2:$A$34,0),1),"")</f>
        <v/>
      </c>
      <c r="J204" t="str">
        <f>IFERROR(INDEX(body!$B$2:$B$34,MATCH(INDEX(souhrn!$C$2:$C$1899,MATCH(CONCATENATE("8#",$B204),souhrn!$E$2:$E$1899,0),1),body!$A$2:$A$34,0),1),"")</f>
        <v/>
      </c>
      <c r="K204" t="str">
        <f>IFERROR(INDEX(body!$F$2:$F$34,MATCH(INDEX(souhrn!$C$2:$C$1899,MATCH(CONCATENATE("19#",$B204),souhrn!$E$2:$E$1899,0),1),body!$A$2:$A$34,0),1),"")</f>
        <v/>
      </c>
      <c r="L204" t="str">
        <f>IFERROR(INDEX(body!$F$2:$F$34,MATCH(INDEX(souhrn!$C$2:$C$1899,MATCH(CONCATENATE("20#",$B204),souhrn!$E$2:$E$1899,0),1),body!$A$2:$A$34,0),1),"")</f>
        <v/>
      </c>
      <c r="M204" t="str">
        <f>IFERROR(INDEX(body!$F$2:$F$34,MATCH(INDEX(souhrn!$C$2:$C$1899,MATCH(CONCATENATE("21#",$B204),souhrn!$E$2:$E$1899,0),1),body!$A$2:$A$34,0),1),"")</f>
        <v/>
      </c>
      <c r="N204" t="str">
        <f>IFERROR(INDEX(body!$F$2:$F$34,MATCH(INDEX(souhrn!$C$2:$C$1899,MATCH(CONCATENATE("22#",$B204),souhrn!$E$2:$E$1899,0),1),body!$A$2:$A$34,0),1),"")</f>
        <v/>
      </c>
      <c r="O204" t="str">
        <f>IFERROR(INDEX(body!$F$2:$F$34,MATCH(INDEX(souhrn!$C$2:$C$1899,MATCH(CONCATENATE("23#",$B204),souhrn!$E$2:$E$1899,0),1),body!$A$2:$A$34,0),1),"")</f>
        <v/>
      </c>
      <c r="P204" t="str">
        <f>IFERROR(INDEX(body!$F$2:$F$34,MATCH(INDEX(souhrn!$C$2:$C$1899,MATCH(CONCATENATE("24#",$B204),souhrn!$E$2:$E$1899,0),1),body!$A$2:$A$34,0),1),"")</f>
        <v/>
      </c>
      <c r="Q204" t="str">
        <f>IFERROR(INDEX(body!$D$2:$D$34,MATCH(INDEX(souhrn!$C$2:$C$1899,MATCH(CONCATENATE("9#",$B204),souhrn!$E$2:$E$1899,0),1),body!$A$2:$A$34,0),1),"")</f>
        <v/>
      </c>
      <c r="R204" t="str">
        <f>IFERROR(INDEX(body!$D$2:$D$34,MATCH(INDEX(souhrn!$C$2:$C$1899,MATCH(CONCATENATE("10#",$B204),souhrn!$E$2:$E$1899,0),1),body!$A$2:$A$34,0),1),"")</f>
        <v/>
      </c>
      <c r="S204" t="str">
        <f>IFERROR(INDEX(body!$C$2:$C$34,MATCH(INDEX(souhrn!$C$2:$C$1899,MATCH(CONCATENATE("11#",$B204),souhrn!$E$2:$E$1899,0),1),body!$A$2:$A$34,0),1),"")</f>
        <v/>
      </c>
      <c r="T204" t="str">
        <f>IFERROR(INDEX(body!$C$2:$C$34,MATCH(INDEX(souhrn!$C$2:$C$1899,MATCH(CONCATENATE("12#",$B204),souhrn!$E$2:$E$1899,0),1),body!$A$2:$A$34,0),1),"")</f>
        <v/>
      </c>
      <c r="U204" t="str">
        <f>IFERROR(INDEX(body!$C$2:$C$34,MATCH(INDEX(souhrn!$C$2:$C$1899,MATCH(CONCATENATE("13#",$B204),souhrn!$E$2:$E$1899,0),1),body!$A$2:$A$34,0),1),"")</f>
        <v/>
      </c>
      <c r="V204" t="str">
        <f>IFERROR(INDEX(body!$C$2:$C$34,MATCH(INDEX(souhrn!$C$2:$C$1899,MATCH(CONCATENATE("14#",$B204),souhrn!$E$2:$E$1899,0),1),body!$A$2:$A$34,0),1),"")</f>
        <v/>
      </c>
      <c r="W204" t="str">
        <f>IFERROR(INDEX(body!$E$2:$E$34,MATCH(INDEX(souhrn!$C$2:$C$1899,MATCH(CONCATENATE("15#",$B204),souhrn!$E$2:$E$1899,0),1),body!$A$2:$A$34,0),1),"")</f>
        <v/>
      </c>
      <c r="X204" t="str">
        <f>IFERROR(INDEX(body!$E$2:$E$34,MATCH(INDEX(souhrn!$C$2:$C$1899,MATCH(CONCATENATE("16#",$B204),souhrn!$E$2:$E$1899,0),1),body!$A$2:$A$34,0),1),"")</f>
        <v/>
      </c>
      <c r="Y204" t="str">
        <f>IFERROR(INDEX(body!$E$2:$E$34,MATCH(INDEX(souhrn!$C$2:$C$1899,MATCH(CONCATENATE("17#",$B204),souhrn!$E$2:$E$1899,0),1),body!$A$2:$A$34,0),1),"")</f>
        <v/>
      </c>
      <c r="Z204" t="str">
        <f>IFERROR(INDEX(body!$E$2:$E$34,MATCH(INDEX(souhrn!$C$2:$C$1899,MATCH(CONCATENATE("18#",$B204),souhrn!$E$2:$E$1899,0),1),body!$A$2:$A$34,0),1),"")</f>
        <v/>
      </c>
      <c r="AA204">
        <f>INDEX(zavody!B:B,MATCH(B204,zavody!A:A,0))</f>
        <v>2</v>
      </c>
      <c r="AB204">
        <f t="shared" si="18"/>
        <v>70</v>
      </c>
      <c r="AC204">
        <f t="shared" si="19"/>
        <v>70</v>
      </c>
      <c r="AD204">
        <v>200</v>
      </c>
      <c r="AE204">
        <f>SUM(IFERROR(LARGE(C204:V204,1),0),IFERROR(LARGE(C204:V204,2),0),IFERROR(LARGE(C204:V204,3),0),IFERROR(LARGE(C204:V204,4),0),IFERROR(LARGE(C204:V204,5),0),IFERROR(LARGE(C204:V204,6),0),IFERROR(LARGE(C204:V204,7),0),IFERROR(LARGE(C204:V204,8),0),IFERROR(LARGE(C204:V204,9),0),IFERROR(LARGE(C204:V204,10),0),IFERROR(LARGE(C204:V204,11),0),IFERROR(LARGE(C204:V204,12),0),)</f>
        <v>70</v>
      </c>
      <c r="AF204">
        <v>23</v>
      </c>
    </row>
    <row r="205" spans="1:32" x14ac:dyDescent="0.45">
      <c r="A205">
        <v>1126</v>
      </c>
      <c r="B205" t="s">
        <v>291</v>
      </c>
      <c r="C205" t="str">
        <f>IFERROR(INDEX(body!$B$2:$B$34,MATCH(INDEX(souhrn!$C$2:$C$1899,MATCH(CONCATENATE("1#",$B205),souhrn!$E$2:$E$1899,0),1),body!$A$2:$A$34,0),1),"")</f>
        <v/>
      </c>
      <c r="D205" t="str">
        <f>IFERROR(INDEX(body!$B$2:$B$34,MATCH(INDEX(souhrn!$C$2:$C$1899,MATCH(CONCATENATE("2#",$B205),souhrn!$E$2:$E$1899,0),1),body!$A$2:$A$34,0),1),"")</f>
        <v/>
      </c>
      <c r="E205" t="str">
        <f>IFERROR(INDEX(body!$B$2:$B$34,MATCH(INDEX(souhrn!$C$2:$C$1899,MATCH(CONCATENATE("3#",$B205),souhrn!$E$2:$E$1899,0),1),body!$A$2:$A$34,0),1),"")</f>
        <v/>
      </c>
      <c r="F205" t="str">
        <f>IFERROR(INDEX(body!$B$2:$B$34,MATCH(INDEX(souhrn!$C$2:$C$1899,MATCH(CONCATENATE("4#",$B205),souhrn!$E$2:$E$1899,0),1),body!$A$2:$A$34,0),1),"")</f>
        <v/>
      </c>
      <c r="G205" t="str">
        <f>IFERROR(INDEX(body!$B$2:$B$34,MATCH(INDEX(souhrn!$C$2:$C$1899,MATCH(CONCATENATE("5#",$B205),souhrn!$E$2:$E$1899,0),1),body!$A$2:$A$34,0),1),"")</f>
        <v/>
      </c>
      <c r="H205" t="str">
        <f>IFERROR(INDEX(body!$B$2:$B$34,MATCH(INDEX(souhrn!$C$2:$C$1899,MATCH(CONCATENATE("6#",$B205),souhrn!$E$2:$E$1899,0),1),body!$A$2:$A$34,0),1),"")</f>
        <v/>
      </c>
      <c r="I205" t="str">
        <f>IFERROR(INDEX(body!$B$2:$B$34,MATCH(INDEX(souhrn!$C$2:$C$1899,MATCH(CONCATENATE("7#",$B205),souhrn!$E$2:$E$1899,0),1),body!$A$2:$A$34,0),1),"")</f>
        <v/>
      </c>
      <c r="J205" t="str">
        <f>IFERROR(INDEX(body!$B$2:$B$34,MATCH(INDEX(souhrn!$C$2:$C$1899,MATCH(CONCATENATE("8#",$B205),souhrn!$E$2:$E$1899,0),1),body!$A$2:$A$34,0),1),"")</f>
        <v/>
      </c>
      <c r="K205" t="str">
        <f>IFERROR(INDEX(body!$F$2:$F$34,MATCH(INDEX(souhrn!$C$2:$C$1899,MATCH(CONCATENATE("19#",$B205),souhrn!$E$2:$E$1899,0),1),body!$A$2:$A$34,0),1),"")</f>
        <v/>
      </c>
      <c r="L205" t="str">
        <f>IFERROR(INDEX(body!$F$2:$F$34,MATCH(INDEX(souhrn!$C$2:$C$1899,MATCH(CONCATENATE("20#",$B205),souhrn!$E$2:$E$1899,0),1),body!$A$2:$A$34,0),1),"")</f>
        <v/>
      </c>
      <c r="M205" t="str">
        <f>IFERROR(INDEX(body!$F$2:$F$34,MATCH(INDEX(souhrn!$C$2:$C$1899,MATCH(CONCATENATE("21#",$B205),souhrn!$E$2:$E$1899,0),1),body!$A$2:$A$34,0),1),"")</f>
        <v/>
      </c>
      <c r="N205" t="str">
        <f>IFERROR(INDEX(body!$F$2:$F$34,MATCH(INDEX(souhrn!$C$2:$C$1899,MATCH(CONCATENATE("22#",$B205),souhrn!$E$2:$E$1899,0),1),body!$A$2:$A$34,0),1),"")</f>
        <v/>
      </c>
      <c r="O205" t="str">
        <f>IFERROR(INDEX(body!$F$2:$F$34,MATCH(INDEX(souhrn!$C$2:$C$1899,MATCH(CONCATENATE("23#",$B205),souhrn!$E$2:$E$1899,0),1),body!$A$2:$A$34,0),1),"")</f>
        <v/>
      </c>
      <c r="P205" t="str">
        <f>IFERROR(INDEX(body!$F$2:$F$34,MATCH(INDEX(souhrn!$C$2:$C$1899,MATCH(CONCATENATE("24#",$B205),souhrn!$E$2:$E$1899,0),1),body!$A$2:$A$34,0),1),"")</f>
        <v/>
      </c>
      <c r="Q205" t="str">
        <f>IFERROR(INDEX(body!$D$2:$D$34,MATCH(INDEX(souhrn!$C$2:$C$1899,MATCH(CONCATENATE("9#",$B205),souhrn!$E$2:$E$1899,0),1),body!$A$2:$A$34,0),1),"")</f>
        <v/>
      </c>
      <c r="R205" t="str">
        <f>IFERROR(INDEX(body!$D$2:$D$34,MATCH(INDEX(souhrn!$C$2:$C$1899,MATCH(CONCATENATE("10#",$B205),souhrn!$E$2:$E$1899,0),1),body!$A$2:$A$34,0),1),"")</f>
        <v/>
      </c>
      <c r="S205" t="str">
        <f>IFERROR(INDEX(body!$C$2:$C$34,MATCH(INDEX(souhrn!$C$2:$C$1899,MATCH(CONCATENATE("11#",$B205),souhrn!$E$2:$E$1899,0),1),body!$A$2:$A$34,0),1),"")</f>
        <v/>
      </c>
      <c r="T205" t="str">
        <f>IFERROR(INDEX(body!$C$2:$C$34,MATCH(INDEX(souhrn!$C$2:$C$1899,MATCH(CONCATENATE("12#",$B205),souhrn!$E$2:$E$1899,0),1),body!$A$2:$A$34,0),1),"")</f>
        <v/>
      </c>
      <c r="U205" t="str">
        <f>IFERROR(INDEX(body!$C$2:$C$34,MATCH(INDEX(souhrn!$C$2:$C$1899,MATCH(CONCATENATE("13#",$B205),souhrn!$E$2:$E$1899,0),1),body!$A$2:$A$34,0),1),"")</f>
        <v/>
      </c>
      <c r="V205" t="str">
        <f>IFERROR(INDEX(body!$C$2:$C$34,MATCH(INDEX(souhrn!$C$2:$C$1899,MATCH(CONCATENATE("14#",$B205),souhrn!$E$2:$E$1899,0),1),body!$A$2:$A$34,0),1),"")</f>
        <v/>
      </c>
      <c r="W205">
        <f>IFERROR(INDEX(body!$E$2:$E$34,MATCH(INDEX(souhrn!$C$2:$C$1899,MATCH(CONCATENATE("15#",$B205),souhrn!$E$2:$E$1899,0),1),body!$A$2:$A$34,0),1),"")</f>
        <v>18</v>
      </c>
      <c r="X205">
        <f>IFERROR(INDEX(body!$E$2:$E$34,MATCH(INDEX(souhrn!$C$2:$C$1899,MATCH(CONCATENATE("16#",$B205),souhrn!$E$2:$E$1899,0),1),body!$A$2:$A$34,0),1),"")</f>
        <v>14</v>
      </c>
      <c r="Y205">
        <f>IFERROR(INDEX(body!$E$2:$E$34,MATCH(INDEX(souhrn!$C$2:$C$1899,MATCH(CONCATENATE("17#",$B205),souhrn!$E$2:$E$1899,0),1),body!$A$2:$A$34,0),1),"")</f>
        <v>20</v>
      </c>
      <c r="Z205">
        <f>IFERROR(INDEX(body!$E$2:$E$34,MATCH(INDEX(souhrn!$C$2:$C$1899,MATCH(CONCATENATE("18#",$B205),souhrn!$E$2:$E$1899,0),1),body!$A$2:$A$34,0),1),"")</f>
        <v>18</v>
      </c>
      <c r="AA205">
        <f>INDEX(zavody!B:B,MATCH(B205,zavody!A:A,0))</f>
        <v>4</v>
      </c>
      <c r="AB205">
        <f t="shared" si="18"/>
        <v>70</v>
      </c>
      <c r="AC205">
        <f t="shared" si="19"/>
        <v>70</v>
      </c>
      <c r="AD205">
        <v>201</v>
      </c>
      <c r="AE205">
        <f>SUM(IFERROR(LARGE(C205:V205,1),0),IFERROR(LARGE(C205:V205,2),0),IFERROR(LARGE(C205:V205,3),0),IFERROR(LARGE(C205:V205,4),0),IFERROR(LARGE(C205:V205,5),0),IFERROR(LARGE(C205:V205,6),0),IFERROR(LARGE(C205:V205,7),0),IFERROR(LARGE(C205:V205,8),0),IFERROR(LARGE(C205:V205,9),0),IFERROR(LARGE(C205:V205,10),0),IFERROR(LARGE(C205:V205,11),0),IFERROR(LARGE(C205:V205,12),0),)</f>
        <v>0</v>
      </c>
      <c r="AF205">
        <v>15</v>
      </c>
    </row>
    <row r="206" spans="1:32" x14ac:dyDescent="0.45">
      <c r="A206">
        <v>6140</v>
      </c>
      <c r="B206" t="s">
        <v>306</v>
      </c>
      <c r="C206" t="str">
        <f>IFERROR(INDEX(body!$B$2:$B$34,MATCH(INDEX(souhrn!$C$2:$C$1899,MATCH(CONCATENATE("1#",$B206),souhrn!$E$2:$E$1899,0),1),body!$A$2:$A$34,0),1),"")</f>
        <v/>
      </c>
      <c r="D206" t="str">
        <f>IFERROR(INDEX(body!$B$2:$B$34,MATCH(INDEX(souhrn!$C$2:$C$1899,MATCH(CONCATENATE("2#",$B206),souhrn!$E$2:$E$1899,0),1),body!$A$2:$A$34,0),1),"")</f>
        <v/>
      </c>
      <c r="E206" t="str">
        <f>IFERROR(INDEX(body!$B$2:$B$34,MATCH(INDEX(souhrn!$C$2:$C$1899,MATCH(CONCATENATE("3#",$B206),souhrn!$E$2:$E$1899,0),1),body!$A$2:$A$34,0),1),"")</f>
        <v/>
      </c>
      <c r="F206" t="str">
        <f>IFERROR(INDEX(body!$B$2:$B$34,MATCH(INDEX(souhrn!$C$2:$C$1899,MATCH(CONCATENATE("4#",$B206),souhrn!$E$2:$E$1899,0),1),body!$A$2:$A$34,0),1),"")</f>
        <v/>
      </c>
      <c r="G206" t="str">
        <f>IFERROR(INDEX(body!$B$2:$B$34,MATCH(INDEX(souhrn!$C$2:$C$1899,MATCH(CONCATENATE("5#",$B206),souhrn!$E$2:$E$1899,0),1),body!$A$2:$A$34,0),1),"")</f>
        <v/>
      </c>
      <c r="H206" t="str">
        <f>IFERROR(INDEX(body!$B$2:$B$34,MATCH(INDEX(souhrn!$C$2:$C$1899,MATCH(CONCATENATE("6#",$B206),souhrn!$E$2:$E$1899,0),1),body!$A$2:$A$34,0),1),"")</f>
        <v/>
      </c>
      <c r="I206" t="str">
        <f>IFERROR(INDEX(body!$B$2:$B$34,MATCH(INDEX(souhrn!$C$2:$C$1899,MATCH(CONCATENATE("7#",$B206),souhrn!$E$2:$E$1899,0),1),body!$A$2:$A$34,0),1),"")</f>
        <v/>
      </c>
      <c r="J206" t="str">
        <f>IFERROR(INDEX(body!$B$2:$B$34,MATCH(INDEX(souhrn!$C$2:$C$1899,MATCH(CONCATENATE("8#",$B206),souhrn!$E$2:$E$1899,0),1),body!$A$2:$A$34,0),1),"")</f>
        <v/>
      </c>
      <c r="K206" t="str">
        <f>IFERROR(INDEX(body!$F$2:$F$34,MATCH(INDEX(souhrn!$C$2:$C$1899,MATCH(CONCATENATE("19#",$B206),souhrn!$E$2:$E$1899,0),1),body!$A$2:$A$34,0),1),"")</f>
        <v/>
      </c>
      <c r="L206" t="str">
        <f>IFERROR(INDEX(body!$F$2:$F$34,MATCH(INDEX(souhrn!$C$2:$C$1899,MATCH(CONCATENATE("20#",$B206),souhrn!$E$2:$E$1899,0),1),body!$A$2:$A$34,0),1),"")</f>
        <v/>
      </c>
      <c r="M206" t="str">
        <f>IFERROR(INDEX(body!$F$2:$F$34,MATCH(INDEX(souhrn!$C$2:$C$1899,MATCH(CONCATENATE("21#",$B206),souhrn!$E$2:$E$1899,0),1),body!$A$2:$A$34,0),1),"")</f>
        <v/>
      </c>
      <c r="N206" t="str">
        <f>IFERROR(INDEX(body!$F$2:$F$34,MATCH(INDEX(souhrn!$C$2:$C$1899,MATCH(CONCATENATE("22#",$B206),souhrn!$E$2:$E$1899,0),1),body!$A$2:$A$34,0),1),"")</f>
        <v/>
      </c>
      <c r="O206" t="str">
        <f>IFERROR(INDEX(body!$F$2:$F$34,MATCH(INDEX(souhrn!$C$2:$C$1899,MATCH(CONCATENATE("23#",$B206),souhrn!$E$2:$E$1899,0),1),body!$A$2:$A$34,0),1),"")</f>
        <v/>
      </c>
      <c r="P206" t="str">
        <f>IFERROR(INDEX(body!$F$2:$F$34,MATCH(INDEX(souhrn!$C$2:$C$1899,MATCH(CONCATENATE("24#",$B206),souhrn!$E$2:$E$1899,0),1),body!$A$2:$A$34,0),1),"")</f>
        <v/>
      </c>
      <c r="Q206" t="str">
        <f>IFERROR(INDEX(body!$D$2:$D$34,MATCH(INDEX(souhrn!$C$2:$C$1899,MATCH(CONCATENATE("9#",$B206),souhrn!$E$2:$E$1899,0),1),body!$A$2:$A$34,0),1),"")</f>
        <v/>
      </c>
      <c r="R206" t="str">
        <f>IFERROR(INDEX(body!$D$2:$D$34,MATCH(INDEX(souhrn!$C$2:$C$1899,MATCH(CONCATENATE("10#",$B206),souhrn!$E$2:$E$1899,0),1),body!$A$2:$A$34,0),1),"")</f>
        <v/>
      </c>
      <c r="S206" t="str">
        <f>IFERROR(INDEX(body!$C$2:$C$34,MATCH(INDEX(souhrn!$C$2:$C$1899,MATCH(CONCATENATE("11#",$B206),souhrn!$E$2:$E$1899,0),1),body!$A$2:$A$34,0),1),"")</f>
        <v/>
      </c>
      <c r="T206" t="str">
        <f>IFERROR(INDEX(body!$C$2:$C$34,MATCH(INDEX(souhrn!$C$2:$C$1899,MATCH(CONCATENATE("12#",$B206),souhrn!$E$2:$E$1899,0),1),body!$A$2:$A$34,0),1),"")</f>
        <v/>
      </c>
      <c r="U206" t="str">
        <f>IFERROR(INDEX(body!$C$2:$C$34,MATCH(INDEX(souhrn!$C$2:$C$1899,MATCH(CONCATENATE("13#",$B206),souhrn!$E$2:$E$1899,0),1),body!$A$2:$A$34,0),1),"")</f>
        <v/>
      </c>
      <c r="V206" t="str">
        <f>IFERROR(INDEX(body!$C$2:$C$34,MATCH(INDEX(souhrn!$C$2:$C$1899,MATCH(CONCATENATE("14#",$B206),souhrn!$E$2:$E$1899,0),1),body!$A$2:$A$34,0),1),"")</f>
        <v/>
      </c>
      <c r="W206">
        <f>IFERROR(INDEX(body!$E$2:$E$34,MATCH(INDEX(souhrn!$C$2:$C$1899,MATCH(CONCATENATE("15#",$B206),souhrn!$E$2:$E$1899,0),1),body!$A$2:$A$34,0),1),"")</f>
        <v>16</v>
      </c>
      <c r="X206">
        <f>IFERROR(INDEX(body!$E$2:$E$34,MATCH(INDEX(souhrn!$C$2:$C$1899,MATCH(CONCATENATE("16#",$B206),souhrn!$E$2:$E$1899,0),1),body!$A$2:$A$34,0),1),"")</f>
        <v>20</v>
      </c>
      <c r="Y206">
        <f>IFERROR(INDEX(body!$E$2:$E$34,MATCH(INDEX(souhrn!$C$2:$C$1899,MATCH(CONCATENATE("17#",$B206),souhrn!$E$2:$E$1899,0),1),body!$A$2:$A$34,0),1),"")</f>
        <v>18</v>
      </c>
      <c r="Z206">
        <f>IFERROR(INDEX(body!$E$2:$E$34,MATCH(INDEX(souhrn!$C$2:$C$1899,MATCH(CONCATENATE("18#",$B206),souhrn!$E$2:$E$1899,0),1),body!$A$2:$A$34,0),1),"")</f>
        <v>16</v>
      </c>
      <c r="AA206">
        <f>INDEX(zavody!B:B,MATCH(B206,zavody!A:A,0))</f>
        <v>4</v>
      </c>
      <c r="AB206">
        <f t="shared" si="18"/>
        <v>70</v>
      </c>
      <c r="AC206">
        <f t="shared" si="19"/>
        <v>70</v>
      </c>
      <c r="AD206">
        <v>202</v>
      </c>
      <c r="AE206">
        <f>SUM(IFERROR(LARGE(C206:V206,1),0),IFERROR(LARGE(C206:V206,2),0),IFERROR(LARGE(C206:V206,3),0),IFERROR(LARGE(C206:V206,4),0),IFERROR(LARGE(C206:V206,5),0),IFERROR(LARGE(C206:V206,6),0),IFERROR(LARGE(C206:V206,7),0),IFERROR(LARGE(C206:V206,8),0),IFERROR(LARGE(C206:V206,9),0),IFERROR(LARGE(C206:V206,10),0),IFERROR(LARGE(C206:V206,11),0),IFERROR(LARGE(C206:V206,12),0),)</f>
        <v>0</v>
      </c>
      <c r="AF206">
        <v>243</v>
      </c>
    </row>
    <row r="207" spans="1:32" x14ac:dyDescent="0.45">
      <c r="A207">
        <v>99</v>
      </c>
      <c r="B207" t="s">
        <v>217</v>
      </c>
      <c r="C207" t="str">
        <f>IFERROR(INDEX(body!$B$2:$B$34,MATCH(INDEX(souhrn!$C$2:$C$1899,MATCH(CONCATENATE("1#",$B207),souhrn!$E$2:$E$1899,0),1),body!$A$2:$A$34,0),1),"")</f>
        <v/>
      </c>
      <c r="D207" t="str">
        <f>IFERROR(INDEX(body!$B$2:$B$34,MATCH(INDEX(souhrn!$C$2:$C$1899,MATCH(CONCATENATE("2#",$B207),souhrn!$E$2:$E$1899,0),1),body!$A$2:$A$34,0),1),"")</f>
        <v/>
      </c>
      <c r="E207" t="str">
        <f>IFERROR(INDEX(body!$B$2:$B$34,MATCH(INDEX(souhrn!$C$2:$C$1899,MATCH(CONCATENATE("3#",$B207),souhrn!$E$2:$E$1899,0),1),body!$A$2:$A$34,0),1),"")</f>
        <v/>
      </c>
      <c r="F207" t="str">
        <f>IFERROR(INDEX(body!$B$2:$B$34,MATCH(INDEX(souhrn!$C$2:$C$1899,MATCH(CONCATENATE("4#",$B207),souhrn!$E$2:$E$1899,0),1),body!$A$2:$A$34,0),1),"")</f>
        <v/>
      </c>
      <c r="G207" t="str">
        <f>IFERROR(INDEX(body!$B$2:$B$34,MATCH(INDEX(souhrn!$C$2:$C$1899,MATCH(CONCATENATE("5#",$B207),souhrn!$E$2:$E$1899,0),1),body!$A$2:$A$34,0),1),"")</f>
        <v/>
      </c>
      <c r="H207" t="str">
        <f>IFERROR(INDEX(body!$B$2:$B$34,MATCH(INDEX(souhrn!$C$2:$C$1899,MATCH(CONCATENATE("6#",$B207),souhrn!$E$2:$E$1899,0),1),body!$A$2:$A$34,0),1),"")</f>
        <v/>
      </c>
      <c r="I207" t="str">
        <f>IFERROR(INDEX(body!$B$2:$B$34,MATCH(INDEX(souhrn!$C$2:$C$1899,MATCH(CONCATENATE("7#",$B207),souhrn!$E$2:$E$1899,0),1),body!$A$2:$A$34,0),1),"")</f>
        <v/>
      </c>
      <c r="J207" t="str">
        <f>IFERROR(INDEX(body!$B$2:$B$34,MATCH(INDEX(souhrn!$C$2:$C$1899,MATCH(CONCATENATE("8#",$B207),souhrn!$E$2:$E$1899,0),1),body!$A$2:$A$34,0),1),"")</f>
        <v/>
      </c>
      <c r="K207">
        <f>IFERROR(INDEX(body!$F$2:$F$34,MATCH(INDEX(souhrn!$C$2:$C$1899,MATCH(CONCATENATE("19#",$B207),souhrn!$E$2:$E$1899,0),1),body!$A$2:$A$34,0),1),"")</f>
        <v>8</v>
      </c>
      <c r="L207">
        <f>IFERROR(INDEX(body!$F$2:$F$34,MATCH(INDEX(souhrn!$C$2:$C$1899,MATCH(CONCATENATE("20#",$B207),souhrn!$E$2:$E$1899,0),1),body!$A$2:$A$34,0),1),"")</f>
        <v>12</v>
      </c>
      <c r="M207">
        <f>IFERROR(INDEX(body!$F$2:$F$34,MATCH(INDEX(souhrn!$C$2:$C$1899,MATCH(CONCATENATE("21#",$B207),souhrn!$E$2:$E$1899,0),1),body!$A$2:$A$34,0),1),"")</f>
        <v>8</v>
      </c>
      <c r="N207">
        <f>IFERROR(INDEX(body!$F$2:$F$34,MATCH(INDEX(souhrn!$C$2:$C$1899,MATCH(CONCATENATE("22#",$B207),souhrn!$E$2:$E$1899,0),1),body!$A$2:$A$34,0),1),"")</f>
        <v>20</v>
      </c>
      <c r="O207">
        <f>IFERROR(INDEX(body!$F$2:$F$34,MATCH(INDEX(souhrn!$C$2:$C$1899,MATCH(CONCATENATE("23#",$B207),souhrn!$E$2:$E$1899,0),1),body!$A$2:$A$34,0),1),"")</f>
        <v>21</v>
      </c>
      <c r="P207">
        <f>IFERROR(INDEX(body!$F$2:$F$34,MATCH(INDEX(souhrn!$C$2:$C$1899,MATCH(CONCATENATE("24#",$B207),souhrn!$E$2:$E$1899,0),1),body!$A$2:$A$34,0),1),"")</f>
        <v>0</v>
      </c>
      <c r="Q207" t="str">
        <f>IFERROR(INDEX(body!$D$2:$D$34,MATCH(INDEX(souhrn!$C$2:$C$1899,MATCH(CONCATENATE("9#",$B207),souhrn!$E$2:$E$1899,0),1),body!$A$2:$A$34,0),1),"")</f>
        <v/>
      </c>
      <c r="R207" t="str">
        <f>IFERROR(INDEX(body!$D$2:$D$34,MATCH(INDEX(souhrn!$C$2:$C$1899,MATCH(CONCATENATE("10#",$B207),souhrn!$E$2:$E$1899,0),1),body!$A$2:$A$34,0),1),"")</f>
        <v/>
      </c>
      <c r="S207" t="str">
        <f>IFERROR(INDEX(body!$C$2:$C$34,MATCH(INDEX(souhrn!$C$2:$C$1899,MATCH(CONCATENATE("11#",$B207),souhrn!$E$2:$E$1899,0),1),body!$A$2:$A$34,0),1),"")</f>
        <v/>
      </c>
      <c r="T207" t="str">
        <f>IFERROR(INDEX(body!$C$2:$C$34,MATCH(INDEX(souhrn!$C$2:$C$1899,MATCH(CONCATENATE("12#",$B207),souhrn!$E$2:$E$1899,0),1),body!$A$2:$A$34,0),1),"")</f>
        <v/>
      </c>
      <c r="U207" t="str">
        <f>IFERROR(INDEX(body!$C$2:$C$34,MATCH(INDEX(souhrn!$C$2:$C$1899,MATCH(CONCATENATE("13#",$B207),souhrn!$E$2:$E$1899,0),1),body!$A$2:$A$34,0),1),"")</f>
        <v/>
      </c>
      <c r="V207" t="str">
        <f>IFERROR(INDEX(body!$C$2:$C$34,MATCH(INDEX(souhrn!$C$2:$C$1899,MATCH(CONCATENATE("14#",$B207),souhrn!$E$2:$E$1899,0),1),body!$A$2:$A$34,0),1),"")</f>
        <v/>
      </c>
      <c r="W207" t="str">
        <f>IFERROR(INDEX(body!$E$2:$E$34,MATCH(INDEX(souhrn!$C$2:$C$1899,MATCH(CONCATENATE("15#",$B207),souhrn!$E$2:$E$1899,0),1),body!$A$2:$A$34,0),1),"")</f>
        <v/>
      </c>
      <c r="X207" t="str">
        <f>IFERROR(INDEX(body!$E$2:$E$34,MATCH(INDEX(souhrn!$C$2:$C$1899,MATCH(CONCATENATE("16#",$B207),souhrn!$E$2:$E$1899,0),1),body!$A$2:$A$34,0),1),"")</f>
        <v/>
      </c>
      <c r="Y207" t="str">
        <f>IFERROR(INDEX(body!$E$2:$E$34,MATCH(INDEX(souhrn!$C$2:$C$1899,MATCH(CONCATENATE("17#",$B207),souhrn!$E$2:$E$1899,0),1),body!$A$2:$A$34,0),1),"")</f>
        <v/>
      </c>
      <c r="Z207" t="str">
        <f>IFERROR(INDEX(body!$E$2:$E$34,MATCH(INDEX(souhrn!$C$2:$C$1899,MATCH(CONCATENATE("18#",$B207),souhrn!$E$2:$E$1899,0),1),body!$A$2:$A$34,0),1),"")</f>
        <v/>
      </c>
      <c r="AA207">
        <f>INDEX(zavody!B:B,MATCH(B207,zavody!A:A,0))</f>
        <v>6</v>
      </c>
      <c r="AB207">
        <f t="shared" si="18"/>
        <v>69</v>
      </c>
      <c r="AC207">
        <f t="shared" si="19"/>
        <v>69</v>
      </c>
      <c r="AD207">
        <v>203</v>
      </c>
      <c r="AE207">
        <f>SUM(IFERROR(LARGE(C207:V207,1),0),IFERROR(LARGE(C207:V207,2),0),IFERROR(LARGE(C207:V207,3),0),IFERROR(LARGE(C207:V207,4),0),IFERROR(LARGE(C207:V207,5),0),IFERROR(LARGE(C207:V207,6),0),IFERROR(LARGE(C207:V207,7),0),IFERROR(LARGE(C207:V207,8),0),IFERROR(LARGE(C207:V207,9),0),IFERROR(LARGE(C207:V207,10),0),IFERROR(LARGE(C207:V207,11),0),IFERROR(LARGE(C207:V207,12),0),)</f>
        <v>69</v>
      </c>
      <c r="AF207">
        <v>4</v>
      </c>
    </row>
    <row r="208" spans="1:32" x14ac:dyDescent="0.45">
      <c r="A208">
        <v>3320</v>
      </c>
      <c r="B208" t="s">
        <v>276</v>
      </c>
      <c r="C208" t="str">
        <f>IFERROR(INDEX(body!$B$2:$B$34,MATCH(INDEX(souhrn!$C$2:$C$1899,MATCH(CONCATENATE("1#",$B208),souhrn!$E$2:$E$1899,0),1),body!$A$2:$A$34,0),1),"")</f>
        <v/>
      </c>
      <c r="D208" t="str">
        <f>IFERROR(INDEX(body!$B$2:$B$34,MATCH(INDEX(souhrn!$C$2:$C$1899,MATCH(CONCATENATE("2#",$B208),souhrn!$E$2:$E$1899,0),1),body!$A$2:$A$34,0),1),"")</f>
        <v/>
      </c>
      <c r="E208" t="str">
        <f>IFERROR(INDEX(body!$B$2:$B$34,MATCH(INDEX(souhrn!$C$2:$C$1899,MATCH(CONCATENATE("3#",$B208),souhrn!$E$2:$E$1899,0),1),body!$A$2:$A$34,0),1),"")</f>
        <v/>
      </c>
      <c r="F208" t="str">
        <f>IFERROR(INDEX(body!$B$2:$B$34,MATCH(INDEX(souhrn!$C$2:$C$1899,MATCH(CONCATENATE("4#",$B208),souhrn!$E$2:$E$1899,0),1),body!$A$2:$A$34,0),1),"")</f>
        <v/>
      </c>
      <c r="G208" t="str">
        <f>IFERROR(INDEX(body!$B$2:$B$34,MATCH(INDEX(souhrn!$C$2:$C$1899,MATCH(CONCATENATE("5#",$B208),souhrn!$E$2:$E$1899,0),1),body!$A$2:$A$34,0),1),"")</f>
        <v/>
      </c>
      <c r="H208" t="str">
        <f>IFERROR(INDEX(body!$B$2:$B$34,MATCH(INDEX(souhrn!$C$2:$C$1899,MATCH(CONCATENATE("6#",$B208),souhrn!$E$2:$E$1899,0),1),body!$A$2:$A$34,0),1),"")</f>
        <v/>
      </c>
      <c r="I208" t="str">
        <f>IFERROR(INDEX(body!$B$2:$B$34,MATCH(INDEX(souhrn!$C$2:$C$1899,MATCH(CONCATENATE("7#",$B208),souhrn!$E$2:$E$1899,0),1),body!$A$2:$A$34,0),1),"")</f>
        <v/>
      </c>
      <c r="J208" t="str">
        <f>IFERROR(INDEX(body!$B$2:$B$34,MATCH(INDEX(souhrn!$C$2:$C$1899,MATCH(CONCATENATE("8#",$B208),souhrn!$E$2:$E$1899,0),1),body!$A$2:$A$34,0),1),"")</f>
        <v/>
      </c>
      <c r="K208" t="str">
        <f>IFERROR(INDEX(body!$F$2:$F$34,MATCH(INDEX(souhrn!$C$2:$C$1899,MATCH(CONCATENATE("19#",$B208),souhrn!$E$2:$E$1899,0),1),body!$A$2:$A$34,0),1),"")</f>
        <v/>
      </c>
      <c r="L208" t="str">
        <f>IFERROR(INDEX(body!$F$2:$F$34,MATCH(INDEX(souhrn!$C$2:$C$1899,MATCH(CONCATENATE("20#",$B208),souhrn!$E$2:$E$1899,0),1),body!$A$2:$A$34,0),1),"")</f>
        <v/>
      </c>
      <c r="M208" t="str">
        <f>IFERROR(INDEX(body!$F$2:$F$34,MATCH(INDEX(souhrn!$C$2:$C$1899,MATCH(CONCATENATE("21#",$B208),souhrn!$E$2:$E$1899,0),1),body!$A$2:$A$34,0),1),"")</f>
        <v/>
      </c>
      <c r="N208" t="str">
        <f>IFERROR(INDEX(body!$F$2:$F$34,MATCH(INDEX(souhrn!$C$2:$C$1899,MATCH(CONCATENATE("22#",$B208),souhrn!$E$2:$E$1899,0),1),body!$A$2:$A$34,0),1),"")</f>
        <v/>
      </c>
      <c r="O208" t="str">
        <f>IFERROR(INDEX(body!$F$2:$F$34,MATCH(INDEX(souhrn!$C$2:$C$1899,MATCH(CONCATENATE("23#",$B208),souhrn!$E$2:$E$1899,0),1),body!$A$2:$A$34,0),1),"")</f>
        <v/>
      </c>
      <c r="P208" t="str">
        <f>IFERROR(INDEX(body!$F$2:$F$34,MATCH(INDEX(souhrn!$C$2:$C$1899,MATCH(CONCATENATE("24#",$B208),souhrn!$E$2:$E$1899,0),1),body!$A$2:$A$34,0),1),"")</f>
        <v/>
      </c>
      <c r="Q208">
        <f>IFERROR(INDEX(body!$D$2:$D$34,MATCH(INDEX(souhrn!$C$2:$C$1899,MATCH(CONCATENATE("9#",$B208),souhrn!$E$2:$E$1899,0),1),body!$A$2:$A$34,0),1),"")</f>
        <v>32</v>
      </c>
      <c r="R208">
        <f>IFERROR(INDEX(body!$D$2:$D$34,MATCH(INDEX(souhrn!$C$2:$C$1899,MATCH(CONCATENATE("10#",$B208),souhrn!$E$2:$E$1899,0),1),body!$A$2:$A$34,0),1),"")</f>
        <v>36</v>
      </c>
      <c r="S208" t="str">
        <f>IFERROR(INDEX(body!$C$2:$C$34,MATCH(INDEX(souhrn!$C$2:$C$1899,MATCH(CONCATENATE("11#",$B208),souhrn!$E$2:$E$1899,0),1),body!$A$2:$A$34,0),1),"")</f>
        <v/>
      </c>
      <c r="T208" t="str">
        <f>IFERROR(INDEX(body!$C$2:$C$34,MATCH(INDEX(souhrn!$C$2:$C$1899,MATCH(CONCATENATE("12#",$B208),souhrn!$E$2:$E$1899,0),1),body!$A$2:$A$34,0),1),"")</f>
        <v/>
      </c>
      <c r="U208" t="str">
        <f>IFERROR(INDEX(body!$C$2:$C$34,MATCH(INDEX(souhrn!$C$2:$C$1899,MATCH(CONCATENATE("13#",$B208),souhrn!$E$2:$E$1899,0),1),body!$A$2:$A$34,0),1),"")</f>
        <v/>
      </c>
      <c r="V208" t="str">
        <f>IFERROR(INDEX(body!$C$2:$C$34,MATCH(INDEX(souhrn!$C$2:$C$1899,MATCH(CONCATENATE("14#",$B208),souhrn!$E$2:$E$1899,0),1),body!$A$2:$A$34,0),1),"")</f>
        <v/>
      </c>
      <c r="W208" t="str">
        <f>IFERROR(INDEX(body!$E$2:$E$34,MATCH(INDEX(souhrn!$C$2:$C$1899,MATCH(CONCATENATE("15#",$B208),souhrn!$E$2:$E$1899,0),1),body!$A$2:$A$34,0),1),"")</f>
        <v/>
      </c>
      <c r="X208" t="str">
        <f>IFERROR(INDEX(body!$E$2:$E$34,MATCH(INDEX(souhrn!$C$2:$C$1899,MATCH(CONCATENATE("16#",$B208),souhrn!$E$2:$E$1899,0),1),body!$A$2:$A$34,0),1),"")</f>
        <v/>
      </c>
      <c r="Y208" t="str">
        <f>IFERROR(INDEX(body!$E$2:$E$34,MATCH(INDEX(souhrn!$C$2:$C$1899,MATCH(CONCATENATE("17#",$B208),souhrn!$E$2:$E$1899,0),1),body!$A$2:$A$34,0),1),"")</f>
        <v/>
      </c>
      <c r="Z208" t="str">
        <f>IFERROR(INDEX(body!$E$2:$E$34,MATCH(INDEX(souhrn!$C$2:$C$1899,MATCH(CONCATENATE("18#",$B208),souhrn!$E$2:$E$1899,0),1),body!$A$2:$A$34,0),1),"")</f>
        <v/>
      </c>
      <c r="AA208">
        <f>INDEX(zavody!B:B,MATCH(B208,zavody!A:A,0))</f>
        <v>2</v>
      </c>
      <c r="AB208">
        <f t="shared" si="18"/>
        <v>68</v>
      </c>
      <c r="AC208">
        <f t="shared" si="19"/>
        <v>68</v>
      </c>
      <c r="AD208">
        <v>204</v>
      </c>
      <c r="AE208">
        <f>SUM(IFERROR(LARGE(C208:V208,1),0),IFERROR(LARGE(C208:V208,2),0),IFERROR(LARGE(C208:V208,3),0),IFERROR(LARGE(C208:V208,4),0),IFERROR(LARGE(C208:V208,5),0),IFERROR(LARGE(C208:V208,6),0),IFERROR(LARGE(C208:V208,7),0),IFERROR(LARGE(C208:V208,8),0),IFERROR(LARGE(C208:V208,9),0),IFERROR(LARGE(C208:V208,10),0),IFERROR(LARGE(C208:V208,11),0),IFERROR(LARGE(C208:V208,12),0),)</f>
        <v>68</v>
      </c>
      <c r="AF208">
        <v>72</v>
      </c>
    </row>
    <row r="209" spans="1:32" x14ac:dyDescent="0.45">
      <c r="A209">
        <v>7047</v>
      </c>
      <c r="B209" t="s">
        <v>275</v>
      </c>
      <c r="C209" t="str">
        <f>IFERROR(INDEX(body!$B$2:$B$34,MATCH(INDEX(souhrn!$C$2:$C$1899,MATCH(CONCATENATE("1#",$B209),souhrn!$E$2:$E$1899,0),1),body!$A$2:$A$34,0),1),"")</f>
        <v/>
      </c>
      <c r="D209" t="str">
        <f>IFERROR(INDEX(body!$B$2:$B$34,MATCH(INDEX(souhrn!$C$2:$C$1899,MATCH(CONCATENATE("2#",$B209),souhrn!$E$2:$E$1899,0),1),body!$A$2:$A$34,0),1),"")</f>
        <v/>
      </c>
      <c r="E209" t="str">
        <f>IFERROR(INDEX(body!$B$2:$B$34,MATCH(INDEX(souhrn!$C$2:$C$1899,MATCH(CONCATENATE("3#",$B209),souhrn!$E$2:$E$1899,0),1),body!$A$2:$A$34,0),1),"")</f>
        <v/>
      </c>
      <c r="F209" t="str">
        <f>IFERROR(INDEX(body!$B$2:$B$34,MATCH(INDEX(souhrn!$C$2:$C$1899,MATCH(CONCATENATE("4#",$B209),souhrn!$E$2:$E$1899,0),1),body!$A$2:$A$34,0),1),"")</f>
        <v/>
      </c>
      <c r="G209" t="str">
        <f>IFERROR(INDEX(body!$B$2:$B$34,MATCH(INDEX(souhrn!$C$2:$C$1899,MATCH(CONCATENATE("5#",$B209),souhrn!$E$2:$E$1899,0),1),body!$A$2:$A$34,0),1),"")</f>
        <v/>
      </c>
      <c r="H209" t="str">
        <f>IFERROR(INDEX(body!$B$2:$B$34,MATCH(INDEX(souhrn!$C$2:$C$1899,MATCH(CONCATENATE("6#",$B209),souhrn!$E$2:$E$1899,0),1),body!$A$2:$A$34,0),1),"")</f>
        <v/>
      </c>
      <c r="I209" t="str">
        <f>IFERROR(INDEX(body!$B$2:$B$34,MATCH(INDEX(souhrn!$C$2:$C$1899,MATCH(CONCATENATE("7#",$B209),souhrn!$E$2:$E$1899,0),1),body!$A$2:$A$34,0),1),"")</f>
        <v/>
      </c>
      <c r="J209" t="str">
        <f>IFERROR(INDEX(body!$B$2:$B$34,MATCH(INDEX(souhrn!$C$2:$C$1899,MATCH(CONCATENATE("8#",$B209),souhrn!$E$2:$E$1899,0),1),body!$A$2:$A$34,0),1),"")</f>
        <v/>
      </c>
      <c r="K209" t="str">
        <f>IFERROR(INDEX(body!$F$2:$F$34,MATCH(INDEX(souhrn!$C$2:$C$1899,MATCH(CONCATENATE("19#",$B209),souhrn!$E$2:$E$1899,0),1),body!$A$2:$A$34,0),1),"")</f>
        <v/>
      </c>
      <c r="L209" t="str">
        <f>IFERROR(INDEX(body!$F$2:$F$34,MATCH(INDEX(souhrn!$C$2:$C$1899,MATCH(CONCATENATE("20#",$B209),souhrn!$E$2:$E$1899,0),1),body!$A$2:$A$34,0),1),"")</f>
        <v/>
      </c>
      <c r="M209" t="str">
        <f>IFERROR(INDEX(body!$F$2:$F$34,MATCH(INDEX(souhrn!$C$2:$C$1899,MATCH(CONCATENATE("21#",$B209),souhrn!$E$2:$E$1899,0),1),body!$A$2:$A$34,0),1),"")</f>
        <v/>
      </c>
      <c r="N209" t="str">
        <f>IFERROR(INDEX(body!$F$2:$F$34,MATCH(INDEX(souhrn!$C$2:$C$1899,MATCH(CONCATENATE("22#",$B209),souhrn!$E$2:$E$1899,0),1),body!$A$2:$A$34,0),1),"")</f>
        <v/>
      </c>
      <c r="O209" t="str">
        <f>IFERROR(INDEX(body!$F$2:$F$34,MATCH(INDEX(souhrn!$C$2:$C$1899,MATCH(CONCATENATE("23#",$B209),souhrn!$E$2:$E$1899,0),1),body!$A$2:$A$34,0),1),"")</f>
        <v/>
      </c>
      <c r="P209" t="str">
        <f>IFERROR(INDEX(body!$F$2:$F$34,MATCH(INDEX(souhrn!$C$2:$C$1899,MATCH(CONCATENATE("24#",$B209),souhrn!$E$2:$E$1899,0),1),body!$A$2:$A$34,0),1),"")</f>
        <v/>
      </c>
      <c r="Q209">
        <f>IFERROR(INDEX(body!$D$2:$D$34,MATCH(INDEX(souhrn!$C$2:$C$1899,MATCH(CONCATENATE("9#",$B209),souhrn!$E$2:$E$1899,0),1),body!$A$2:$A$34,0),1),"")</f>
        <v>34</v>
      </c>
      <c r="R209">
        <f>IFERROR(INDEX(body!$D$2:$D$34,MATCH(INDEX(souhrn!$C$2:$C$1899,MATCH(CONCATENATE("10#",$B209),souhrn!$E$2:$E$1899,0),1),body!$A$2:$A$34,0),1),"")</f>
        <v>34</v>
      </c>
      <c r="S209" t="str">
        <f>IFERROR(INDEX(body!$C$2:$C$34,MATCH(INDEX(souhrn!$C$2:$C$1899,MATCH(CONCATENATE("11#",$B209),souhrn!$E$2:$E$1899,0),1),body!$A$2:$A$34,0),1),"")</f>
        <v/>
      </c>
      <c r="T209" t="str">
        <f>IFERROR(INDEX(body!$C$2:$C$34,MATCH(INDEX(souhrn!$C$2:$C$1899,MATCH(CONCATENATE("12#",$B209),souhrn!$E$2:$E$1899,0),1),body!$A$2:$A$34,0),1),"")</f>
        <v/>
      </c>
      <c r="U209" t="str">
        <f>IFERROR(INDEX(body!$C$2:$C$34,MATCH(INDEX(souhrn!$C$2:$C$1899,MATCH(CONCATENATE("13#",$B209),souhrn!$E$2:$E$1899,0),1),body!$A$2:$A$34,0),1),"")</f>
        <v/>
      </c>
      <c r="V209" t="str">
        <f>IFERROR(INDEX(body!$C$2:$C$34,MATCH(INDEX(souhrn!$C$2:$C$1899,MATCH(CONCATENATE("14#",$B209),souhrn!$E$2:$E$1899,0),1),body!$A$2:$A$34,0),1),"")</f>
        <v/>
      </c>
      <c r="W209" t="str">
        <f>IFERROR(INDEX(body!$E$2:$E$34,MATCH(INDEX(souhrn!$C$2:$C$1899,MATCH(CONCATENATE("15#",$B209),souhrn!$E$2:$E$1899,0),1),body!$A$2:$A$34,0),1),"")</f>
        <v/>
      </c>
      <c r="X209" t="str">
        <f>IFERROR(INDEX(body!$E$2:$E$34,MATCH(INDEX(souhrn!$C$2:$C$1899,MATCH(CONCATENATE("16#",$B209),souhrn!$E$2:$E$1899,0),1),body!$A$2:$A$34,0),1),"")</f>
        <v/>
      </c>
      <c r="Y209" t="str">
        <f>IFERROR(INDEX(body!$E$2:$E$34,MATCH(INDEX(souhrn!$C$2:$C$1899,MATCH(CONCATENATE("17#",$B209),souhrn!$E$2:$E$1899,0),1),body!$A$2:$A$34,0),1),"")</f>
        <v/>
      </c>
      <c r="Z209" t="str">
        <f>IFERROR(INDEX(body!$E$2:$E$34,MATCH(INDEX(souhrn!$C$2:$C$1899,MATCH(CONCATENATE("18#",$B209),souhrn!$E$2:$E$1899,0),1),body!$A$2:$A$34,0),1),"")</f>
        <v/>
      </c>
      <c r="AA209">
        <f>INDEX(zavody!B:B,MATCH(B209,zavody!A:A,0))</f>
        <v>2</v>
      </c>
      <c r="AB209">
        <f t="shared" si="18"/>
        <v>68</v>
      </c>
      <c r="AC209">
        <f t="shared" si="19"/>
        <v>68</v>
      </c>
      <c r="AD209">
        <v>205</v>
      </c>
    </row>
    <row r="210" spans="1:32" x14ac:dyDescent="0.45">
      <c r="A210">
        <v>5880</v>
      </c>
      <c r="B210" t="s">
        <v>170</v>
      </c>
      <c r="C210" t="str">
        <f>IFERROR(INDEX(body!$B$2:$B$34,MATCH(INDEX(souhrn!$C$2:$C$1899,MATCH(CONCATENATE("1#",$B210),souhrn!$E$2:$E$1899,0),1),body!$A$2:$A$34,0),1),"")</f>
        <v/>
      </c>
      <c r="D210" t="str">
        <f>IFERROR(INDEX(body!$B$2:$B$34,MATCH(INDEX(souhrn!$C$2:$C$1899,MATCH(CONCATENATE("2#",$B210),souhrn!$E$2:$E$1899,0),1),body!$A$2:$A$34,0),1),"")</f>
        <v/>
      </c>
      <c r="E210" t="str">
        <f>IFERROR(INDEX(body!$B$2:$B$34,MATCH(INDEX(souhrn!$C$2:$C$1899,MATCH(CONCATENATE("3#",$B210),souhrn!$E$2:$E$1899,0),1),body!$A$2:$A$34,0),1),"")</f>
        <v/>
      </c>
      <c r="F210" t="str">
        <f>IFERROR(INDEX(body!$B$2:$B$34,MATCH(INDEX(souhrn!$C$2:$C$1899,MATCH(CONCATENATE("4#",$B210),souhrn!$E$2:$E$1899,0),1),body!$A$2:$A$34,0),1),"")</f>
        <v/>
      </c>
      <c r="G210" t="str">
        <f>IFERROR(INDEX(body!$B$2:$B$34,MATCH(INDEX(souhrn!$C$2:$C$1899,MATCH(CONCATENATE("5#",$B210),souhrn!$E$2:$E$1899,0),1),body!$A$2:$A$34,0),1),"")</f>
        <v/>
      </c>
      <c r="H210" t="str">
        <f>IFERROR(INDEX(body!$B$2:$B$34,MATCH(INDEX(souhrn!$C$2:$C$1899,MATCH(CONCATENATE("6#",$B210),souhrn!$E$2:$E$1899,0),1),body!$A$2:$A$34,0),1),"")</f>
        <v/>
      </c>
      <c r="I210">
        <f>IFERROR(INDEX(body!$B$2:$B$34,MATCH(INDEX(souhrn!$C$2:$C$1899,MATCH(CONCATENATE("7#",$B210),souhrn!$E$2:$E$1899,0),1),body!$A$2:$A$34,0),1),"")</f>
        <v>12</v>
      </c>
      <c r="J210">
        <f>IFERROR(INDEX(body!$B$2:$B$34,MATCH(INDEX(souhrn!$C$2:$C$1899,MATCH(CONCATENATE("8#",$B210),souhrn!$E$2:$E$1899,0),1),body!$A$2:$A$34,0),1),"")</f>
        <v>18</v>
      </c>
      <c r="K210">
        <f>IFERROR(INDEX(body!$F$2:$F$34,MATCH(INDEX(souhrn!$C$2:$C$1899,MATCH(CONCATENATE("19#",$B210),souhrn!$E$2:$E$1899,0),1),body!$A$2:$A$34,0),1),"")</f>
        <v>22</v>
      </c>
      <c r="L210">
        <f>IFERROR(INDEX(body!$F$2:$F$34,MATCH(INDEX(souhrn!$C$2:$C$1899,MATCH(CONCATENATE("20#",$B210),souhrn!$E$2:$E$1899,0),1),body!$A$2:$A$34,0),1),"")</f>
        <v>16</v>
      </c>
      <c r="M210" t="str">
        <f>IFERROR(INDEX(body!$F$2:$F$34,MATCH(INDEX(souhrn!$C$2:$C$1899,MATCH(CONCATENATE("21#",$B210),souhrn!$E$2:$E$1899,0),1),body!$A$2:$A$34,0),1),"")</f>
        <v/>
      </c>
      <c r="N210" t="str">
        <f>IFERROR(INDEX(body!$F$2:$F$34,MATCH(INDEX(souhrn!$C$2:$C$1899,MATCH(CONCATENATE("22#",$B210),souhrn!$E$2:$E$1899,0),1),body!$A$2:$A$34,0),1),"")</f>
        <v/>
      </c>
      <c r="O210" t="str">
        <f>IFERROR(INDEX(body!$F$2:$F$34,MATCH(INDEX(souhrn!$C$2:$C$1899,MATCH(CONCATENATE("23#",$B210),souhrn!$E$2:$E$1899,0),1),body!$A$2:$A$34,0),1),"")</f>
        <v/>
      </c>
      <c r="P210" t="str">
        <f>IFERROR(INDEX(body!$F$2:$F$34,MATCH(INDEX(souhrn!$C$2:$C$1899,MATCH(CONCATENATE("24#",$B210),souhrn!$E$2:$E$1899,0),1),body!$A$2:$A$34,0),1),"")</f>
        <v/>
      </c>
      <c r="Q210" t="str">
        <f>IFERROR(INDEX(body!$D$2:$D$34,MATCH(INDEX(souhrn!$C$2:$C$1899,MATCH(CONCATENATE("9#",$B210),souhrn!$E$2:$E$1899,0),1),body!$A$2:$A$34,0),1),"")</f>
        <v/>
      </c>
      <c r="R210" t="str">
        <f>IFERROR(INDEX(body!$D$2:$D$34,MATCH(INDEX(souhrn!$C$2:$C$1899,MATCH(CONCATENATE("10#",$B210),souhrn!$E$2:$E$1899,0),1),body!$A$2:$A$34,0),1),"")</f>
        <v/>
      </c>
      <c r="S210" t="str">
        <f>IFERROR(INDEX(body!$C$2:$C$34,MATCH(INDEX(souhrn!$C$2:$C$1899,MATCH(CONCATENATE("11#",$B210),souhrn!$E$2:$E$1899,0),1),body!$A$2:$A$34,0),1),"")</f>
        <v/>
      </c>
      <c r="T210" t="str">
        <f>IFERROR(INDEX(body!$C$2:$C$34,MATCH(INDEX(souhrn!$C$2:$C$1899,MATCH(CONCATENATE("12#",$B210),souhrn!$E$2:$E$1899,0),1),body!$A$2:$A$34,0),1),"")</f>
        <v/>
      </c>
      <c r="U210" t="str">
        <f>IFERROR(INDEX(body!$C$2:$C$34,MATCH(INDEX(souhrn!$C$2:$C$1899,MATCH(CONCATENATE("13#",$B210),souhrn!$E$2:$E$1899,0),1),body!$A$2:$A$34,0),1),"")</f>
        <v/>
      </c>
      <c r="V210" t="str">
        <f>IFERROR(INDEX(body!$C$2:$C$34,MATCH(INDEX(souhrn!$C$2:$C$1899,MATCH(CONCATENATE("14#",$B210),souhrn!$E$2:$E$1899,0),1),body!$A$2:$A$34,0),1),"")</f>
        <v/>
      </c>
      <c r="W210" t="str">
        <f>IFERROR(INDEX(body!$E$2:$E$34,MATCH(INDEX(souhrn!$C$2:$C$1899,MATCH(CONCATENATE("15#",$B210),souhrn!$E$2:$E$1899,0),1),body!$A$2:$A$34,0),1),"")</f>
        <v/>
      </c>
      <c r="X210" t="str">
        <f>IFERROR(INDEX(body!$E$2:$E$34,MATCH(INDEX(souhrn!$C$2:$C$1899,MATCH(CONCATENATE("16#",$B210),souhrn!$E$2:$E$1899,0),1),body!$A$2:$A$34,0),1),"")</f>
        <v/>
      </c>
      <c r="Y210" t="str">
        <f>IFERROR(INDEX(body!$E$2:$E$34,MATCH(INDEX(souhrn!$C$2:$C$1899,MATCH(CONCATENATE("17#",$B210),souhrn!$E$2:$E$1899,0),1),body!$A$2:$A$34,0),1),"")</f>
        <v/>
      </c>
      <c r="Z210" t="str">
        <f>IFERROR(INDEX(body!$E$2:$E$34,MATCH(INDEX(souhrn!$C$2:$C$1899,MATCH(CONCATENATE("18#",$B210),souhrn!$E$2:$E$1899,0),1),body!$A$2:$A$34,0),1),"")</f>
        <v/>
      </c>
      <c r="AA210">
        <f>INDEX(zavody!B:B,MATCH(B210,zavody!A:A,0))</f>
        <v>4</v>
      </c>
      <c r="AB210">
        <f t="shared" si="18"/>
        <v>68</v>
      </c>
      <c r="AC210">
        <f t="shared" si="19"/>
        <v>68</v>
      </c>
      <c r="AD210">
        <v>206</v>
      </c>
      <c r="AE210">
        <f t="shared" ref="AE210:AE219" si="20">SUM(IFERROR(LARGE(C210:V210,1),0),IFERROR(LARGE(C210:V210,2),0),IFERROR(LARGE(C210:V210,3),0),IFERROR(LARGE(C210:V210,4),0),IFERROR(LARGE(C210:V210,5),0),IFERROR(LARGE(C210:V210,6),0),IFERROR(LARGE(C210:V210,7),0),IFERROR(LARGE(C210:V210,8),0),IFERROR(LARGE(C210:V210,9),0),IFERROR(LARGE(C210:V210,10),0),IFERROR(LARGE(C210:V210,11),0),IFERROR(LARGE(C210:V210,12),0),)</f>
        <v>68</v>
      </c>
      <c r="AF210">
        <v>241</v>
      </c>
    </row>
    <row r="211" spans="1:32" x14ac:dyDescent="0.45">
      <c r="A211">
        <v>2909</v>
      </c>
      <c r="B211" t="s">
        <v>47</v>
      </c>
      <c r="C211" t="str">
        <f>IFERROR(INDEX(body!$B$2:$B$34,MATCH(INDEX(souhrn!$C$2:$C$1899,MATCH(CONCATENATE("1#",$B211),souhrn!$E$2:$E$1899,0),1),body!$A$2:$A$34,0),1),"")</f>
        <v/>
      </c>
      <c r="D211" t="str">
        <f>IFERROR(INDEX(body!$B$2:$B$34,MATCH(INDEX(souhrn!$C$2:$C$1899,MATCH(CONCATENATE("2#",$B211),souhrn!$E$2:$E$1899,0),1),body!$A$2:$A$34,0),1),"")</f>
        <v/>
      </c>
      <c r="E211" t="str">
        <f>IFERROR(INDEX(body!$B$2:$B$34,MATCH(INDEX(souhrn!$C$2:$C$1899,MATCH(CONCATENATE("3#",$B211),souhrn!$E$2:$E$1899,0),1),body!$A$2:$A$34,0),1),"")</f>
        <v/>
      </c>
      <c r="F211" t="str">
        <f>IFERROR(INDEX(body!$B$2:$B$34,MATCH(INDEX(souhrn!$C$2:$C$1899,MATCH(CONCATENATE("4#",$B211),souhrn!$E$2:$E$1899,0),1),body!$A$2:$A$34,0),1),"")</f>
        <v/>
      </c>
      <c r="G211" t="str">
        <f>IFERROR(INDEX(body!$B$2:$B$34,MATCH(INDEX(souhrn!$C$2:$C$1899,MATCH(CONCATENATE("5#",$B211),souhrn!$E$2:$E$1899,0),1),body!$A$2:$A$34,0),1),"")</f>
        <v/>
      </c>
      <c r="H211" t="str">
        <f>IFERROR(INDEX(body!$B$2:$B$34,MATCH(INDEX(souhrn!$C$2:$C$1899,MATCH(CONCATENATE("6#",$B211),souhrn!$E$2:$E$1899,0),1),body!$A$2:$A$34,0),1),"")</f>
        <v/>
      </c>
      <c r="I211" t="str">
        <f>IFERROR(INDEX(body!$B$2:$B$34,MATCH(INDEX(souhrn!$C$2:$C$1899,MATCH(CONCATENATE("7#",$B211),souhrn!$E$2:$E$1899,0),1),body!$A$2:$A$34,0),1),"")</f>
        <v/>
      </c>
      <c r="J211" t="str">
        <f>IFERROR(INDEX(body!$B$2:$B$34,MATCH(INDEX(souhrn!$C$2:$C$1899,MATCH(CONCATENATE("8#",$B211),souhrn!$E$2:$E$1899,0),1),body!$A$2:$A$34,0),1),"")</f>
        <v/>
      </c>
      <c r="K211" t="str">
        <f>IFERROR(INDEX(body!$F$2:$F$34,MATCH(INDEX(souhrn!$C$2:$C$1899,MATCH(CONCATENATE("19#",$B211),souhrn!$E$2:$E$1899,0),1),body!$A$2:$A$34,0),1),"")</f>
        <v/>
      </c>
      <c r="L211" t="str">
        <f>IFERROR(INDEX(body!$F$2:$F$34,MATCH(INDEX(souhrn!$C$2:$C$1899,MATCH(CONCATENATE("20#",$B211),souhrn!$E$2:$E$1899,0),1),body!$A$2:$A$34,0),1),"")</f>
        <v/>
      </c>
      <c r="M211" t="str">
        <f>IFERROR(INDEX(body!$F$2:$F$34,MATCH(INDEX(souhrn!$C$2:$C$1899,MATCH(CONCATENATE("21#",$B211),souhrn!$E$2:$E$1899,0),1),body!$A$2:$A$34,0),1),"")</f>
        <v/>
      </c>
      <c r="N211" t="str">
        <f>IFERROR(INDEX(body!$F$2:$F$34,MATCH(INDEX(souhrn!$C$2:$C$1899,MATCH(CONCATENATE("22#",$B211),souhrn!$E$2:$E$1899,0),1),body!$A$2:$A$34,0),1),"")</f>
        <v/>
      </c>
      <c r="O211" t="str">
        <f>IFERROR(INDEX(body!$F$2:$F$34,MATCH(INDEX(souhrn!$C$2:$C$1899,MATCH(CONCATENATE("23#",$B211),souhrn!$E$2:$E$1899,0),1),body!$A$2:$A$34,0),1),"")</f>
        <v/>
      </c>
      <c r="P211" t="str">
        <f>IFERROR(INDEX(body!$F$2:$F$34,MATCH(INDEX(souhrn!$C$2:$C$1899,MATCH(CONCATENATE("24#",$B211),souhrn!$E$2:$E$1899,0),1),body!$A$2:$A$34,0),1),"")</f>
        <v/>
      </c>
      <c r="Q211">
        <f>IFERROR(INDEX(body!$D$2:$D$34,MATCH(INDEX(souhrn!$C$2:$C$1899,MATCH(CONCATENATE("9#",$B211),souhrn!$E$2:$E$1899,0),1),body!$A$2:$A$34,0),1),"")</f>
        <v>18</v>
      </c>
      <c r="R211">
        <f>IFERROR(INDEX(body!$D$2:$D$34,MATCH(INDEX(souhrn!$C$2:$C$1899,MATCH(CONCATENATE("10#",$B211),souhrn!$E$2:$E$1899,0),1),body!$A$2:$A$34,0),1),"")</f>
        <v>10</v>
      </c>
      <c r="S211" t="str">
        <f>IFERROR(INDEX(body!$C$2:$C$34,MATCH(INDEX(souhrn!$C$2:$C$1899,MATCH(CONCATENATE("11#",$B211),souhrn!$E$2:$E$1899,0),1),body!$A$2:$A$34,0),1),"")</f>
        <v/>
      </c>
      <c r="T211" t="str">
        <f>IFERROR(INDEX(body!$C$2:$C$34,MATCH(INDEX(souhrn!$C$2:$C$1899,MATCH(CONCATENATE("12#",$B211),souhrn!$E$2:$E$1899,0),1),body!$A$2:$A$34,0),1),"")</f>
        <v/>
      </c>
      <c r="U211" t="str">
        <f>IFERROR(INDEX(body!$C$2:$C$34,MATCH(INDEX(souhrn!$C$2:$C$1899,MATCH(CONCATENATE("13#",$B211),souhrn!$E$2:$E$1899,0),1),body!$A$2:$A$34,0),1),"")</f>
        <v/>
      </c>
      <c r="V211" t="str">
        <f>IFERROR(INDEX(body!$C$2:$C$34,MATCH(INDEX(souhrn!$C$2:$C$1899,MATCH(CONCATENATE("14#",$B211),souhrn!$E$2:$E$1899,0),1),body!$A$2:$A$34,0),1),"")</f>
        <v/>
      </c>
      <c r="W211">
        <f>IFERROR(INDEX(body!$E$2:$E$34,MATCH(INDEX(souhrn!$C$2:$C$1899,MATCH(CONCATENATE("15#",$B211),souhrn!$E$2:$E$1899,0),1),body!$A$2:$A$34,0),1),"")</f>
        <v>8</v>
      </c>
      <c r="X211">
        <f>IFERROR(INDEX(body!$E$2:$E$34,MATCH(INDEX(souhrn!$C$2:$C$1899,MATCH(CONCATENATE("16#",$B211),souhrn!$E$2:$E$1899,0),1),body!$A$2:$A$34,0),1),"")</f>
        <v>19</v>
      </c>
      <c r="Y211">
        <f>IFERROR(INDEX(body!$E$2:$E$34,MATCH(INDEX(souhrn!$C$2:$C$1899,MATCH(CONCATENATE("17#",$B211),souhrn!$E$2:$E$1899,0),1),body!$A$2:$A$34,0),1),"")</f>
        <v>8</v>
      </c>
      <c r="Z211">
        <f>IFERROR(INDEX(body!$E$2:$E$34,MATCH(INDEX(souhrn!$C$2:$C$1899,MATCH(CONCATENATE("18#",$B211),souhrn!$E$2:$E$1899,0),1),body!$A$2:$A$34,0),1),"")</f>
        <v>4</v>
      </c>
      <c r="AA211">
        <f>INDEX(zavody!B:B,MATCH(B211,zavody!A:A,0))</f>
        <v>6</v>
      </c>
      <c r="AB211">
        <f t="shared" si="18"/>
        <v>67</v>
      </c>
      <c r="AC211">
        <f t="shared" si="19"/>
        <v>67</v>
      </c>
      <c r="AD211">
        <v>207</v>
      </c>
      <c r="AE211">
        <f t="shared" si="20"/>
        <v>28</v>
      </c>
      <c r="AF211">
        <v>108</v>
      </c>
    </row>
    <row r="212" spans="1:32" x14ac:dyDescent="0.45">
      <c r="A212">
        <v>95</v>
      </c>
      <c r="B212" t="s">
        <v>277</v>
      </c>
      <c r="C212" t="str">
        <f>IFERROR(INDEX(body!$B$2:$B$34,MATCH(INDEX(souhrn!$C$2:$C$1899,MATCH(CONCATENATE("1#",$B212),souhrn!$E$2:$E$1899,0),1),body!$A$2:$A$34,0),1),"")</f>
        <v/>
      </c>
      <c r="D212" t="str">
        <f>IFERROR(INDEX(body!$B$2:$B$34,MATCH(INDEX(souhrn!$C$2:$C$1899,MATCH(CONCATENATE("2#",$B212),souhrn!$E$2:$E$1899,0),1),body!$A$2:$A$34,0),1),"")</f>
        <v/>
      </c>
      <c r="E212" t="str">
        <f>IFERROR(INDEX(body!$B$2:$B$34,MATCH(INDEX(souhrn!$C$2:$C$1899,MATCH(CONCATENATE("3#",$B212),souhrn!$E$2:$E$1899,0),1),body!$A$2:$A$34,0),1),"")</f>
        <v/>
      </c>
      <c r="F212" t="str">
        <f>IFERROR(INDEX(body!$B$2:$B$34,MATCH(INDEX(souhrn!$C$2:$C$1899,MATCH(CONCATENATE("4#",$B212),souhrn!$E$2:$E$1899,0),1),body!$A$2:$A$34,0),1),"")</f>
        <v/>
      </c>
      <c r="G212" t="str">
        <f>IFERROR(INDEX(body!$B$2:$B$34,MATCH(INDEX(souhrn!$C$2:$C$1899,MATCH(CONCATENATE("5#",$B212),souhrn!$E$2:$E$1899,0),1),body!$A$2:$A$34,0),1),"")</f>
        <v/>
      </c>
      <c r="H212" t="str">
        <f>IFERROR(INDEX(body!$B$2:$B$34,MATCH(INDEX(souhrn!$C$2:$C$1899,MATCH(CONCATENATE("6#",$B212),souhrn!$E$2:$E$1899,0),1),body!$A$2:$A$34,0),1),"")</f>
        <v/>
      </c>
      <c r="I212" t="str">
        <f>IFERROR(INDEX(body!$B$2:$B$34,MATCH(INDEX(souhrn!$C$2:$C$1899,MATCH(CONCATENATE("7#",$B212),souhrn!$E$2:$E$1899,0),1),body!$A$2:$A$34,0),1),"")</f>
        <v/>
      </c>
      <c r="J212" t="str">
        <f>IFERROR(INDEX(body!$B$2:$B$34,MATCH(INDEX(souhrn!$C$2:$C$1899,MATCH(CONCATENATE("8#",$B212),souhrn!$E$2:$E$1899,0),1),body!$A$2:$A$34,0),1),"")</f>
        <v/>
      </c>
      <c r="K212" t="str">
        <f>IFERROR(INDEX(body!$F$2:$F$34,MATCH(INDEX(souhrn!$C$2:$C$1899,MATCH(CONCATENATE("19#",$B212),souhrn!$E$2:$E$1899,0),1),body!$A$2:$A$34,0),1),"")</f>
        <v/>
      </c>
      <c r="L212" t="str">
        <f>IFERROR(INDEX(body!$F$2:$F$34,MATCH(INDEX(souhrn!$C$2:$C$1899,MATCH(CONCATENATE("20#",$B212),souhrn!$E$2:$E$1899,0),1),body!$A$2:$A$34,0),1),"")</f>
        <v/>
      </c>
      <c r="M212" t="str">
        <f>IFERROR(INDEX(body!$F$2:$F$34,MATCH(INDEX(souhrn!$C$2:$C$1899,MATCH(CONCATENATE("21#",$B212),souhrn!$E$2:$E$1899,0),1),body!$A$2:$A$34,0),1),"")</f>
        <v/>
      </c>
      <c r="N212" t="str">
        <f>IFERROR(INDEX(body!$F$2:$F$34,MATCH(INDEX(souhrn!$C$2:$C$1899,MATCH(CONCATENATE("22#",$B212),souhrn!$E$2:$E$1899,0),1),body!$A$2:$A$34,0),1),"")</f>
        <v/>
      </c>
      <c r="O212" t="str">
        <f>IFERROR(INDEX(body!$F$2:$F$34,MATCH(INDEX(souhrn!$C$2:$C$1899,MATCH(CONCATENATE("23#",$B212),souhrn!$E$2:$E$1899,0),1),body!$A$2:$A$34,0),1),"")</f>
        <v/>
      </c>
      <c r="P212" t="str">
        <f>IFERROR(INDEX(body!$F$2:$F$34,MATCH(INDEX(souhrn!$C$2:$C$1899,MATCH(CONCATENATE("24#",$B212),souhrn!$E$2:$E$1899,0),1),body!$A$2:$A$34,0),1),"")</f>
        <v/>
      </c>
      <c r="Q212">
        <f>IFERROR(INDEX(body!$D$2:$D$34,MATCH(INDEX(souhrn!$C$2:$C$1899,MATCH(CONCATENATE("9#",$B212),souhrn!$E$2:$E$1899,0),1),body!$A$2:$A$34,0),1),"")</f>
        <v>32</v>
      </c>
      <c r="R212">
        <f>IFERROR(INDEX(body!$D$2:$D$34,MATCH(INDEX(souhrn!$C$2:$C$1899,MATCH(CONCATENATE("10#",$B212),souhrn!$E$2:$E$1899,0),1),body!$A$2:$A$34,0),1),"")</f>
        <v>34</v>
      </c>
      <c r="S212" t="str">
        <f>IFERROR(INDEX(body!$C$2:$C$34,MATCH(INDEX(souhrn!$C$2:$C$1899,MATCH(CONCATENATE("11#",$B212),souhrn!$E$2:$E$1899,0),1),body!$A$2:$A$34,0),1),"")</f>
        <v/>
      </c>
      <c r="T212" t="str">
        <f>IFERROR(INDEX(body!$C$2:$C$34,MATCH(INDEX(souhrn!$C$2:$C$1899,MATCH(CONCATENATE("12#",$B212),souhrn!$E$2:$E$1899,0),1),body!$A$2:$A$34,0),1),"")</f>
        <v/>
      </c>
      <c r="U212" t="str">
        <f>IFERROR(INDEX(body!$C$2:$C$34,MATCH(INDEX(souhrn!$C$2:$C$1899,MATCH(CONCATENATE("13#",$B212),souhrn!$E$2:$E$1899,0),1),body!$A$2:$A$34,0),1),"")</f>
        <v/>
      </c>
      <c r="V212" t="str">
        <f>IFERROR(INDEX(body!$C$2:$C$34,MATCH(INDEX(souhrn!$C$2:$C$1899,MATCH(CONCATENATE("14#",$B212),souhrn!$E$2:$E$1899,0),1),body!$A$2:$A$34,0),1),"")</f>
        <v/>
      </c>
      <c r="W212" t="str">
        <f>IFERROR(INDEX(body!$E$2:$E$34,MATCH(INDEX(souhrn!$C$2:$C$1899,MATCH(CONCATENATE("15#",$B212),souhrn!$E$2:$E$1899,0),1),body!$A$2:$A$34,0),1),"")</f>
        <v/>
      </c>
      <c r="X212" t="str">
        <f>IFERROR(INDEX(body!$E$2:$E$34,MATCH(INDEX(souhrn!$C$2:$C$1899,MATCH(CONCATENATE("16#",$B212),souhrn!$E$2:$E$1899,0),1),body!$A$2:$A$34,0),1),"")</f>
        <v/>
      </c>
      <c r="Y212" t="str">
        <f>IFERROR(INDEX(body!$E$2:$E$34,MATCH(INDEX(souhrn!$C$2:$C$1899,MATCH(CONCATENATE("17#",$B212),souhrn!$E$2:$E$1899,0),1),body!$A$2:$A$34,0),1),"")</f>
        <v/>
      </c>
      <c r="Z212" t="str">
        <f>IFERROR(INDEX(body!$E$2:$E$34,MATCH(INDEX(souhrn!$C$2:$C$1899,MATCH(CONCATENATE("18#",$B212),souhrn!$E$2:$E$1899,0),1),body!$A$2:$A$34,0),1),"")</f>
        <v/>
      </c>
      <c r="AA212">
        <f>INDEX(zavody!B:B,MATCH(B212,zavody!A:A,0))</f>
        <v>2</v>
      </c>
      <c r="AB212">
        <f t="shared" si="18"/>
        <v>66</v>
      </c>
      <c r="AC212">
        <f t="shared" si="19"/>
        <v>66</v>
      </c>
      <c r="AD212">
        <v>208</v>
      </c>
      <c r="AE212">
        <f t="shared" si="20"/>
        <v>66</v>
      </c>
      <c r="AF212">
        <v>1</v>
      </c>
    </row>
    <row r="213" spans="1:32" x14ac:dyDescent="0.45">
      <c r="A213">
        <v>2188</v>
      </c>
      <c r="B213" t="s">
        <v>243</v>
      </c>
      <c r="C213" t="str">
        <f>IFERROR(INDEX(body!$B$2:$B$34,MATCH(INDEX(souhrn!$C$2:$C$1899,MATCH(CONCATENATE("1#",$B213),souhrn!$E$2:$E$1899,0),1),body!$A$2:$A$34,0),1),"")</f>
        <v/>
      </c>
      <c r="D213" t="str">
        <f>IFERROR(INDEX(body!$B$2:$B$34,MATCH(INDEX(souhrn!$C$2:$C$1899,MATCH(CONCATENATE("2#",$B213),souhrn!$E$2:$E$1899,0),1),body!$A$2:$A$34,0),1),"")</f>
        <v/>
      </c>
      <c r="E213" t="str">
        <f>IFERROR(INDEX(body!$B$2:$B$34,MATCH(INDEX(souhrn!$C$2:$C$1899,MATCH(CONCATENATE("3#",$B213),souhrn!$E$2:$E$1899,0),1),body!$A$2:$A$34,0),1),"")</f>
        <v/>
      </c>
      <c r="F213" t="str">
        <f>IFERROR(INDEX(body!$B$2:$B$34,MATCH(INDEX(souhrn!$C$2:$C$1899,MATCH(CONCATENATE("4#",$B213),souhrn!$E$2:$E$1899,0),1),body!$A$2:$A$34,0),1),"")</f>
        <v/>
      </c>
      <c r="G213" t="str">
        <f>IFERROR(INDEX(body!$B$2:$B$34,MATCH(INDEX(souhrn!$C$2:$C$1899,MATCH(CONCATENATE("5#",$B213),souhrn!$E$2:$E$1899,0),1),body!$A$2:$A$34,0),1),"")</f>
        <v/>
      </c>
      <c r="H213" t="str">
        <f>IFERROR(INDEX(body!$B$2:$B$34,MATCH(INDEX(souhrn!$C$2:$C$1899,MATCH(CONCATENATE("6#",$B213),souhrn!$E$2:$E$1899,0),1),body!$A$2:$A$34,0),1),"")</f>
        <v/>
      </c>
      <c r="I213" t="str">
        <f>IFERROR(INDEX(body!$B$2:$B$34,MATCH(INDEX(souhrn!$C$2:$C$1899,MATCH(CONCATENATE("7#",$B213),souhrn!$E$2:$E$1899,0),1),body!$A$2:$A$34,0),1),"")</f>
        <v/>
      </c>
      <c r="J213" t="str">
        <f>IFERROR(INDEX(body!$B$2:$B$34,MATCH(INDEX(souhrn!$C$2:$C$1899,MATCH(CONCATENATE("8#",$B213),souhrn!$E$2:$E$1899,0),1),body!$A$2:$A$34,0),1),"")</f>
        <v/>
      </c>
      <c r="K213" t="str">
        <f>IFERROR(INDEX(body!$F$2:$F$34,MATCH(INDEX(souhrn!$C$2:$C$1899,MATCH(CONCATENATE("19#",$B213),souhrn!$E$2:$E$1899,0),1),body!$A$2:$A$34,0),1),"")</f>
        <v/>
      </c>
      <c r="L213" t="str">
        <f>IFERROR(INDEX(body!$F$2:$F$34,MATCH(INDEX(souhrn!$C$2:$C$1899,MATCH(CONCATENATE("20#",$B213),souhrn!$E$2:$E$1899,0),1),body!$A$2:$A$34,0),1),"")</f>
        <v/>
      </c>
      <c r="M213">
        <f>IFERROR(INDEX(body!$F$2:$F$34,MATCH(INDEX(souhrn!$C$2:$C$1899,MATCH(CONCATENATE("21#",$B213),souhrn!$E$2:$E$1899,0),1),body!$A$2:$A$34,0),1),"")</f>
        <v>34</v>
      </c>
      <c r="N213">
        <f>IFERROR(INDEX(body!$F$2:$F$34,MATCH(INDEX(souhrn!$C$2:$C$1899,MATCH(CONCATENATE("22#",$B213),souhrn!$E$2:$E$1899,0),1),body!$A$2:$A$34,0),1),"")</f>
        <v>32</v>
      </c>
      <c r="O213" t="str">
        <f>IFERROR(INDEX(body!$F$2:$F$34,MATCH(INDEX(souhrn!$C$2:$C$1899,MATCH(CONCATENATE("23#",$B213),souhrn!$E$2:$E$1899,0),1),body!$A$2:$A$34,0),1),"")</f>
        <v/>
      </c>
      <c r="P213" t="str">
        <f>IFERROR(INDEX(body!$F$2:$F$34,MATCH(INDEX(souhrn!$C$2:$C$1899,MATCH(CONCATENATE("24#",$B213),souhrn!$E$2:$E$1899,0),1),body!$A$2:$A$34,0),1),"")</f>
        <v/>
      </c>
      <c r="Q213" t="str">
        <f>IFERROR(INDEX(body!$D$2:$D$34,MATCH(INDEX(souhrn!$C$2:$C$1899,MATCH(CONCATENATE("9#",$B213),souhrn!$E$2:$E$1899,0),1),body!$A$2:$A$34,0),1),"")</f>
        <v/>
      </c>
      <c r="R213" t="str">
        <f>IFERROR(INDEX(body!$D$2:$D$34,MATCH(INDEX(souhrn!$C$2:$C$1899,MATCH(CONCATENATE("10#",$B213),souhrn!$E$2:$E$1899,0),1),body!$A$2:$A$34,0),1),"")</f>
        <v/>
      </c>
      <c r="S213" t="str">
        <f>IFERROR(INDEX(body!$C$2:$C$34,MATCH(INDEX(souhrn!$C$2:$C$1899,MATCH(CONCATENATE("11#",$B213),souhrn!$E$2:$E$1899,0),1),body!$A$2:$A$34,0),1),"")</f>
        <v/>
      </c>
      <c r="T213" t="str">
        <f>IFERROR(INDEX(body!$C$2:$C$34,MATCH(INDEX(souhrn!$C$2:$C$1899,MATCH(CONCATENATE("12#",$B213),souhrn!$E$2:$E$1899,0),1),body!$A$2:$A$34,0),1),"")</f>
        <v/>
      </c>
      <c r="U213" t="str">
        <f>IFERROR(INDEX(body!$C$2:$C$34,MATCH(INDEX(souhrn!$C$2:$C$1899,MATCH(CONCATENATE("13#",$B213),souhrn!$E$2:$E$1899,0),1),body!$A$2:$A$34,0),1),"")</f>
        <v/>
      </c>
      <c r="V213" t="str">
        <f>IFERROR(INDEX(body!$C$2:$C$34,MATCH(INDEX(souhrn!$C$2:$C$1899,MATCH(CONCATENATE("14#",$B213),souhrn!$E$2:$E$1899,0),1),body!$A$2:$A$34,0),1),"")</f>
        <v/>
      </c>
      <c r="W213" t="str">
        <f>IFERROR(INDEX(body!$E$2:$E$34,MATCH(INDEX(souhrn!$C$2:$C$1899,MATCH(CONCATENATE("15#",$B213),souhrn!$E$2:$E$1899,0),1),body!$A$2:$A$34,0),1),"")</f>
        <v/>
      </c>
      <c r="X213" t="str">
        <f>IFERROR(INDEX(body!$E$2:$E$34,MATCH(INDEX(souhrn!$C$2:$C$1899,MATCH(CONCATENATE("16#",$B213),souhrn!$E$2:$E$1899,0),1),body!$A$2:$A$34,0),1),"")</f>
        <v/>
      </c>
      <c r="Y213" t="str">
        <f>IFERROR(INDEX(body!$E$2:$E$34,MATCH(INDEX(souhrn!$C$2:$C$1899,MATCH(CONCATENATE("17#",$B213),souhrn!$E$2:$E$1899,0),1),body!$A$2:$A$34,0),1),"")</f>
        <v/>
      </c>
      <c r="Z213" t="str">
        <f>IFERROR(INDEX(body!$E$2:$E$34,MATCH(INDEX(souhrn!$C$2:$C$1899,MATCH(CONCATENATE("18#",$B213),souhrn!$E$2:$E$1899,0),1),body!$A$2:$A$34,0),1),"")</f>
        <v/>
      </c>
      <c r="AA213">
        <f>INDEX(zavody!B:B,MATCH(B213,zavody!A:A,0))</f>
        <v>2</v>
      </c>
      <c r="AB213">
        <f t="shared" si="18"/>
        <v>66</v>
      </c>
      <c r="AC213">
        <f t="shared" si="19"/>
        <v>66</v>
      </c>
      <c r="AD213">
        <v>209</v>
      </c>
      <c r="AE213">
        <f t="shared" si="20"/>
        <v>66</v>
      </c>
      <c r="AF213">
        <v>36</v>
      </c>
    </row>
    <row r="214" spans="1:32" x14ac:dyDescent="0.45">
      <c r="A214">
        <v>4182</v>
      </c>
      <c r="B214" t="s">
        <v>204</v>
      </c>
      <c r="C214" t="str">
        <f>IFERROR(INDEX(body!$B$2:$B$34,MATCH(INDEX(souhrn!$C$2:$C$1899,MATCH(CONCATENATE("1#",$B214),souhrn!$E$2:$E$1899,0),1),body!$A$2:$A$34,0),1),"")</f>
        <v/>
      </c>
      <c r="D214" t="str">
        <f>IFERROR(INDEX(body!$B$2:$B$34,MATCH(INDEX(souhrn!$C$2:$C$1899,MATCH(CONCATENATE("2#",$B214),souhrn!$E$2:$E$1899,0),1),body!$A$2:$A$34,0),1),"")</f>
        <v/>
      </c>
      <c r="E214" t="str">
        <f>IFERROR(INDEX(body!$B$2:$B$34,MATCH(INDEX(souhrn!$C$2:$C$1899,MATCH(CONCATENATE("3#",$B214),souhrn!$E$2:$E$1899,0),1),body!$A$2:$A$34,0),1),"")</f>
        <v/>
      </c>
      <c r="F214" t="str">
        <f>IFERROR(INDEX(body!$B$2:$B$34,MATCH(INDEX(souhrn!$C$2:$C$1899,MATCH(CONCATENATE("4#",$B214),souhrn!$E$2:$E$1899,0),1),body!$A$2:$A$34,0),1),"")</f>
        <v/>
      </c>
      <c r="G214" t="str">
        <f>IFERROR(INDEX(body!$B$2:$B$34,MATCH(INDEX(souhrn!$C$2:$C$1899,MATCH(CONCATENATE("5#",$B214),souhrn!$E$2:$E$1899,0),1),body!$A$2:$A$34,0),1),"")</f>
        <v/>
      </c>
      <c r="H214" t="str">
        <f>IFERROR(INDEX(body!$B$2:$B$34,MATCH(INDEX(souhrn!$C$2:$C$1899,MATCH(CONCATENATE("6#",$B214),souhrn!$E$2:$E$1899,0),1),body!$A$2:$A$34,0),1),"")</f>
        <v/>
      </c>
      <c r="I214" t="str">
        <f>IFERROR(INDEX(body!$B$2:$B$34,MATCH(INDEX(souhrn!$C$2:$C$1899,MATCH(CONCATENATE("7#",$B214),souhrn!$E$2:$E$1899,0),1),body!$A$2:$A$34,0),1),"")</f>
        <v/>
      </c>
      <c r="J214" t="str">
        <f>IFERROR(INDEX(body!$B$2:$B$34,MATCH(INDEX(souhrn!$C$2:$C$1899,MATCH(CONCATENATE("8#",$B214),souhrn!$E$2:$E$1899,0),1),body!$A$2:$A$34,0),1),"")</f>
        <v/>
      </c>
      <c r="K214" t="str">
        <f>IFERROR(INDEX(body!$F$2:$F$34,MATCH(INDEX(souhrn!$C$2:$C$1899,MATCH(CONCATENATE("19#",$B214),souhrn!$E$2:$E$1899,0),1),body!$A$2:$A$34,0),1),"")</f>
        <v/>
      </c>
      <c r="L214" t="str">
        <f>IFERROR(INDEX(body!$F$2:$F$34,MATCH(INDEX(souhrn!$C$2:$C$1899,MATCH(CONCATENATE("20#",$B214),souhrn!$E$2:$E$1899,0),1),body!$A$2:$A$34,0),1),"")</f>
        <v/>
      </c>
      <c r="M214" t="str">
        <f>IFERROR(INDEX(body!$F$2:$F$34,MATCH(INDEX(souhrn!$C$2:$C$1899,MATCH(CONCATENATE("21#",$B214),souhrn!$E$2:$E$1899,0),1),body!$A$2:$A$34,0),1),"")</f>
        <v/>
      </c>
      <c r="N214" t="str">
        <f>IFERROR(INDEX(body!$F$2:$F$34,MATCH(INDEX(souhrn!$C$2:$C$1899,MATCH(CONCATENATE("22#",$B214),souhrn!$E$2:$E$1899,0),1),body!$A$2:$A$34,0),1),"")</f>
        <v/>
      </c>
      <c r="O214" t="str">
        <f>IFERROR(INDEX(body!$F$2:$F$34,MATCH(INDEX(souhrn!$C$2:$C$1899,MATCH(CONCATENATE("23#",$B214),souhrn!$E$2:$E$1899,0),1),body!$A$2:$A$34,0),1),"")</f>
        <v/>
      </c>
      <c r="P214" t="str">
        <f>IFERROR(INDEX(body!$F$2:$F$34,MATCH(INDEX(souhrn!$C$2:$C$1899,MATCH(CONCATENATE("24#",$B214),souhrn!$E$2:$E$1899,0),1),body!$A$2:$A$34,0),1),"")</f>
        <v/>
      </c>
      <c r="Q214" t="str">
        <f>IFERROR(INDEX(body!$D$2:$D$34,MATCH(INDEX(souhrn!$C$2:$C$1899,MATCH(CONCATENATE("9#",$B214),souhrn!$E$2:$E$1899,0),1),body!$A$2:$A$34,0),1),"")</f>
        <v/>
      </c>
      <c r="R214" t="str">
        <f>IFERROR(INDEX(body!$D$2:$D$34,MATCH(INDEX(souhrn!$C$2:$C$1899,MATCH(CONCATENATE("10#",$B214),souhrn!$E$2:$E$1899,0),1),body!$A$2:$A$34,0),1),"")</f>
        <v/>
      </c>
      <c r="S214" t="str">
        <f>IFERROR(INDEX(body!$C$2:$C$34,MATCH(INDEX(souhrn!$C$2:$C$1899,MATCH(CONCATENATE("11#",$B214),souhrn!$E$2:$E$1899,0),1),body!$A$2:$A$34,0),1),"")</f>
        <v/>
      </c>
      <c r="T214" t="str">
        <f>IFERROR(INDEX(body!$C$2:$C$34,MATCH(INDEX(souhrn!$C$2:$C$1899,MATCH(CONCATENATE("12#",$B214),souhrn!$E$2:$E$1899,0),1),body!$A$2:$A$34,0),1),"")</f>
        <v/>
      </c>
      <c r="U214" t="str">
        <f>IFERROR(INDEX(body!$C$2:$C$34,MATCH(INDEX(souhrn!$C$2:$C$1899,MATCH(CONCATENATE("13#",$B214),souhrn!$E$2:$E$1899,0),1),body!$A$2:$A$34,0),1),"")</f>
        <v/>
      </c>
      <c r="V214" t="str">
        <f>IFERROR(INDEX(body!$C$2:$C$34,MATCH(INDEX(souhrn!$C$2:$C$1899,MATCH(CONCATENATE("14#",$B214),souhrn!$E$2:$E$1899,0),1),body!$A$2:$A$34,0),1),"")</f>
        <v/>
      </c>
      <c r="W214">
        <f>IFERROR(INDEX(body!$E$2:$E$34,MATCH(INDEX(souhrn!$C$2:$C$1899,MATCH(CONCATENATE("15#",$B214),souhrn!$E$2:$E$1899,0),1),body!$A$2:$A$34,0),1),"")</f>
        <v>14</v>
      </c>
      <c r="X214">
        <f>IFERROR(INDEX(body!$E$2:$E$34,MATCH(INDEX(souhrn!$C$2:$C$1899,MATCH(CONCATENATE("16#",$B214),souhrn!$E$2:$E$1899,0),1),body!$A$2:$A$34,0),1),"")</f>
        <v>20</v>
      </c>
      <c r="Y214">
        <f>IFERROR(INDEX(body!$E$2:$E$34,MATCH(INDEX(souhrn!$C$2:$C$1899,MATCH(CONCATENATE("17#",$B214),souhrn!$E$2:$E$1899,0),1),body!$A$2:$A$34,0),1),"")</f>
        <v>14</v>
      </c>
      <c r="Z214">
        <f>IFERROR(INDEX(body!$E$2:$E$34,MATCH(INDEX(souhrn!$C$2:$C$1899,MATCH(CONCATENATE("18#",$B214),souhrn!$E$2:$E$1899,0),1),body!$A$2:$A$34,0),1),"")</f>
        <v>14</v>
      </c>
      <c r="AA214">
        <f>INDEX(zavody!B:B,MATCH(B214,zavody!A:A,0))</f>
        <v>4</v>
      </c>
      <c r="AB214">
        <f t="shared" si="18"/>
        <v>62</v>
      </c>
      <c r="AC214">
        <f t="shared" si="19"/>
        <v>62</v>
      </c>
      <c r="AD214">
        <v>210</v>
      </c>
      <c r="AE214">
        <f t="shared" si="20"/>
        <v>0</v>
      </c>
      <c r="AF214">
        <v>121</v>
      </c>
    </row>
    <row r="215" spans="1:32" x14ac:dyDescent="0.45">
      <c r="A215">
        <v>1923</v>
      </c>
      <c r="B215" t="s">
        <v>279</v>
      </c>
      <c r="C215" t="str">
        <f>IFERROR(INDEX(body!$B$2:$B$34,MATCH(INDEX(souhrn!$C$2:$C$1899,MATCH(CONCATENATE("1#",$B215),souhrn!$E$2:$E$1899,0),1),body!$A$2:$A$34,0),1),"")</f>
        <v/>
      </c>
      <c r="D215" t="str">
        <f>IFERROR(INDEX(body!$B$2:$B$34,MATCH(INDEX(souhrn!$C$2:$C$1899,MATCH(CONCATENATE("2#",$B215),souhrn!$E$2:$E$1899,0),1),body!$A$2:$A$34,0),1),"")</f>
        <v/>
      </c>
      <c r="E215" t="str">
        <f>IFERROR(INDEX(body!$B$2:$B$34,MATCH(INDEX(souhrn!$C$2:$C$1899,MATCH(CONCATENATE("3#",$B215),souhrn!$E$2:$E$1899,0),1),body!$A$2:$A$34,0),1),"")</f>
        <v/>
      </c>
      <c r="F215" t="str">
        <f>IFERROR(INDEX(body!$B$2:$B$34,MATCH(INDEX(souhrn!$C$2:$C$1899,MATCH(CONCATENATE("4#",$B215),souhrn!$E$2:$E$1899,0),1),body!$A$2:$A$34,0),1),"")</f>
        <v/>
      </c>
      <c r="G215" t="str">
        <f>IFERROR(INDEX(body!$B$2:$B$34,MATCH(INDEX(souhrn!$C$2:$C$1899,MATCH(CONCATENATE("5#",$B215),souhrn!$E$2:$E$1899,0),1),body!$A$2:$A$34,0),1),"")</f>
        <v/>
      </c>
      <c r="H215" t="str">
        <f>IFERROR(INDEX(body!$B$2:$B$34,MATCH(INDEX(souhrn!$C$2:$C$1899,MATCH(CONCATENATE("6#",$B215),souhrn!$E$2:$E$1899,0),1),body!$A$2:$A$34,0),1),"")</f>
        <v/>
      </c>
      <c r="I215" t="str">
        <f>IFERROR(INDEX(body!$B$2:$B$34,MATCH(INDEX(souhrn!$C$2:$C$1899,MATCH(CONCATENATE("7#",$B215),souhrn!$E$2:$E$1899,0),1),body!$A$2:$A$34,0),1),"")</f>
        <v/>
      </c>
      <c r="J215" t="str">
        <f>IFERROR(INDEX(body!$B$2:$B$34,MATCH(INDEX(souhrn!$C$2:$C$1899,MATCH(CONCATENATE("8#",$B215),souhrn!$E$2:$E$1899,0),1),body!$A$2:$A$34,0),1),"")</f>
        <v/>
      </c>
      <c r="K215" t="str">
        <f>IFERROR(INDEX(body!$F$2:$F$34,MATCH(INDEX(souhrn!$C$2:$C$1899,MATCH(CONCATENATE("19#",$B215),souhrn!$E$2:$E$1899,0),1),body!$A$2:$A$34,0),1),"")</f>
        <v/>
      </c>
      <c r="L215" t="str">
        <f>IFERROR(INDEX(body!$F$2:$F$34,MATCH(INDEX(souhrn!$C$2:$C$1899,MATCH(CONCATENATE("20#",$B215),souhrn!$E$2:$E$1899,0),1),body!$A$2:$A$34,0),1),"")</f>
        <v/>
      </c>
      <c r="M215" t="str">
        <f>IFERROR(INDEX(body!$F$2:$F$34,MATCH(INDEX(souhrn!$C$2:$C$1899,MATCH(CONCATENATE("21#",$B215),souhrn!$E$2:$E$1899,0),1),body!$A$2:$A$34,0),1),"")</f>
        <v/>
      </c>
      <c r="N215" t="str">
        <f>IFERROR(INDEX(body!$F$2:$F$34,MATCH(INDEX(souhrn!$C$2:$C$1899,MATCH(CONCATENATE("22#",$B215),souhrn!$E$2:$E$1899,0),1),body!$A$2:$A$34,0),1),"")</f>
        <v/>
      </c>
      <c r="O215" t="str">
        <f>IFERROR(INDEX(body!$F$2:$F$34,MATCH(INDEX(souhrn!$C$2:$C$1899,MATCH(CONCATENATE("23#",$B215),souhrn!$E$2:$E$1899,0),1),body!$A$2:$A$34,0),1),"")</f>
        <v/>
      </c>
      <c r="P215" t="str">
        <f>IFERROR(INDEX(body!$F$2:$F$34,MATCH(INDEX(souhrn!$C$2:$C$1899,MATCH(CONCATENATE("24#",$B215),souhrn!$E$2:$E$1899,0),1),body!$A$2:$A$34,0),1),"")</f>
        <v/>
      </c>
      <c r="Q215">
        <f>IFERROR(INDEX(body!$D$2:$D$34,MATCH(INDEX(souhrn!$C$2:$C$1899,MATCH(CONCATENATE("9#",$B215),souhrn!$E$2:$E$1899,0),1),body!$A$2:$A$34,0),1),"")</f>
        <v>26</v>
      </c>
      <c r="R215">
        <f>IFERROR(INDEX(body!$D$2:$D$34,MATCH(INDEX(souhrn!$C$2:$C$1899,MATCH(CONCATENATE("10#",$B215),souhrn!$E$2:$E$1899,0),1),body!$A$2:$A$34,0),1),"")</f>
        <v>34</v>
      </c>
      <c r="S215" t="str">
        <f>IFERROR(INDEX(body!$C$2:$C$34,MATCH(INDEX(souhrn!$C$2:$C$1899,MATCH(CONCATENATE("11#",$B215),souhrn!$E$2:$E$1899,0),1),body!$A$2:$A$34,0),1),"")</f>
        <v/>
      </c>
      <c r="T215" t="str">
        <f>IFERROR(INDEX(body!$C$2:$C$34,MATCH(INDEX(souhrn!$C$2:$C$1899,MATCH(CONCATENATE("12#",$B215),souhrn!$E$2:$E$1899,0),1),body!$A$2:$A$34,0),1),"")</f>
        <v/>
      </c>
      <c r="U215" t="str">
        <f>IFERROR(INDEX(body!$C$2:$C$34,MATCH(INDEX(souhrn!$C$2:$C$1899,MATCH(CONCATENATE("13#",$B215),souhrn!$E$2:$E$1899,0),1),body!$A$2:$A$34,0),1),"")</f>
        <v/>
      </c>
      <c r="V215" t="str">
        <f>IFERROR(INDEX(body!$C$2:$C$34,MATCH(INDEX(souhrn!$C$2:$C$1899,MATCH(CONCATENATE("14#",$B215),souhrn!$E$2:$E$1899,0),1),body!$A$2:$A$34,0),1),"")</f>
        <v/>
      </c>
      <c r="W215" t="str">
        <f>IFERROR(INDEX(body!$E$2:$E$34,MATCH(INDEX(souhrn!$C$2:$C$1899,MATCH(CONCATENATE("15#",$B215),souhrn!$E$2:$E$1899,0),1),body!$A$2:$A$34,0),1),"")</f>
        <v/>
      </c>
      <c r="X215" t="str">
        <f>IFERROR(INDEX(body!$E$2:$E$34,MATCH(INDEX(souhrn!$C$2:$C$1899,MATCH(CONCATENATE("16#",$B215),souhrn!$E$2:$E$1899,0),1),body!$A$2:$A$34,0),1),"")</f>
        <v/>
      </c>
      <c r="Y215" t="str">
        <f>IFERROR(INDEX(body!$E$2:$E$34,MATCH(INDEX(souhrn!$C$2:$C$1899,MATCH(CONCATENATE("17#",$B215),souhrn!$E$2:$E$1899,0),1),body!$A$2:$A$34,0),1),"")</f>
        <v/>
      </c>
      <c r="Z215" t="str">
        <f>IFERROR(INDEX(body!$E$2:$E$34,MATCH(INDEX(souhrn!$C$2:$C$1899,MATCH(CONCATENATE("18#",$B215),souhrn!$E$2:$E$1899,0),1),body!$A$2:$A$34,0),1),"")</f>
        <v/>
      </c>
      <c r="AA215">
        <f>INDEX(zavody!B:B,MATCH(B215,zavody!A:A,0))</f>
        <v>2</v>
      </c>
      <c r="AB215">
        <f t="shared" si="18"/>
        <v>60</v>
      </c>
      <c r="AC215">
        <f t="shared" si="19"/>
        <v>60</v>
      </c>
      <c r="AD215">
        <v>211</v>
      </c>
      <c r="AE215">
        <f t="shared" si="20"/>
        <v>60</v>
      </c>
      <c r="AF215">
        <v>22</v>
      </c>
    </row>
    <row r="216" spans="1:32" x14ac:dyDescent="0.45">
      <c r="A216">
        <v>3846</v>
      </c>
      <c r="B216" t="s">
        <v>178</v>
      </c>
      <c r="C216" t="str">
        <f>IFERROR(INDEX(body!$B$2:$B$34,MATCH(INDEX(souhrn!$C$2:$C$1899,MATCH(CONCATENATE("1#",$B216),souhrn!$E$2:$E$1899,0),1),body!$A$2:$A$34,0),1),"")</f>
        <v/>
      </c>
      <c r="D216" t="str">
        <f>IFERROR(INDEX(body!$B$2:$B$34,MATCH(INDEX(souhrn!$C$2:$C$1899,MATCH(CONCATENATE("2#",$B216),souhrn!$E$2:$E$1899,0),1),body!$A$2:$A$34,0),1),"")</f>
        <v/>
      </c>
      <c r="E216" t="str">
        <f>IFERROR(INDEX(body!$B$2:$B$34,MATCH(INDEX(souhrn!$C$2:$C$1899,MATCH(CONCATENATE("3#",$B216),souhrn!$E$2:$E$1899,0),1),body!$A$2:$A$34,0),1),"")</f>
        <v/>
      </c>
      <c r="F216" t="str">
        <f>IFERROR(INDEX(body!$B$2:$B$34,MATCH(INDEX(souhrn!$C$2:$C$1899,MATCH(CONCATENATE("4#",$B216),souhrn!$E$2:$E$1899,0),1),body!$A$2:$A$34,0),1),"")</f>
        <v/>
      </c>
      <c r="G216" t="str">
        <f>IFERROR(INDEX(body!$B$2:$B$34,MATCH(INDEX(souhrn!$C$2:$C$1899,MATCH(CONCATENATE("5#",$B216),souhrn!$E$2:$E$1899,0),1),body!$A$2:$A$34,0),1),"")</f>
        <v/>
      </c>
      <c r="H216" t="str">
        <f>IFERROR(INDEX(body!$B$2:$B$34,MATCH(INDEX(souhrn!$C$2:$C$1899,MATCH(CONCATENATE("6#",$B216),souhrn!$E$2:$E$1899,0),1),body!$A$2:$A$34,0),1),"")</f>
        <v/>
      </c>
      <c r="I216" t="str">
        <f>IFERROR(INDEX(body!$B$2:$B$34,MATCH(INDEX(souhrn!$C$2:$C$1899,MATCH(CONCATENATE("7#",$B216),souhrn!$E$2:$E$1899,0),1),body!$A$2:$A$34,0),1),"")</f>
        <v/>
      </c>
      <c r="J216" t="str">
        <f>IFERROR(INDEX(body!$B$2:$B$34,MATCH(INDEX(souhrn!$C$2:$C$1899,MATCH(CONCATENATE("8#",$B216),souhrn!$E$2:$E$1899,0),1),body!$A$2:$A$34,0),1),"")</f>
        <v/>
      </c>
      <c r="K216" t="str">
        <f>IFERROR(INDEX(body!$F$2:$F$34,MATCH(INDEX(souhrn!$C$2:$C$1899,MATCH(CONCATENATE("19#",$B216),souhrn!$E$2:$E$1899,0),1),body!$A$2:$A$34,0),1),"")</f>
        <v/>
      </c>
      <c r="L216" t="str">
        <f>IFERROR(INDEX(body!$F$2:$F$34,MATCH(INDEX(souhrn!$C$2:$C$1899,MATCH(CONCATENATE("20#",$B216),souhrn!$E$2:$E$1899,0),1),body!$A$2:$A$34,0),1),"")</f>
        <v/>
      </c>
      <c r="M216" t="str">
        <f>IFERROR(INDEX(body!$F$2:$F$34,MATCH(INDEX(souhrn!$C$2:$C$1899,MATCH(CONCATENATE("21#",$B216),souhrn!$E$2:$E$1899,0),1),body!$A$2:$A$34,0),1),"")</f>
        <v/>
      </c>
      <c r="N216" t="str">
        <f>IFERROR(INDEX(body!$F$2:$F$34,MATCH(INDEX(souhrn!$C$2:$C$1899,MATCH(CONCATENATE("22#",$B216),souhrn!$E$2:$E$1899,0),1),body!$A$2:$A$34,0),1),"")</f>
        <v/>
      </c>
      <c r="O216" t="str">
        <f>IFERROR(INDEX(body!$F$2:$F$34,MATCH(INDEX(souhrn!$C$2:$C$1899,MATCH(CONCATENATE("23#",$B216),souhrn!$E$2:$E$1899,0),1),body!$A$2:$A$34,0),1),"")</f>
        <v/>
      </c>
      <c r="P216" t="str">
        <f>IFERROR(INDEX(body!$F$2:$F$34,MATCH(INDEX(souhrn!$C$2:$C$1899,MATCH(CONCATENATE("24#",$B216),souhrn!$E$2:$E$1899,0),1),body!$A$2:$A$34,0),1),"")</f>
        <v/>
      </c>
      <c r="Q216">
        <f>IFERROR(INDEX(body!$D$2:$D$34,MATCH(INDEX(souhrn!$C$2:$C$1899,MATCH(CONCATENATE("9#",$B216),souhrn!$E$2:$E$1899,0),1),body!$A$2:$A$34,0),1),"")</f>
        <v>30</v>
      </c>
      <c r="R216">
        <f>IFERROR(INDEX(body!$D$2:$D$34,MATCH(INDEX(souhrn!$C$2:$C$1899,MATCH(CONCATENATE("10#",$B216),souhrn!$E$2:$E$1899,0),1),body!$A$2:$A$34,0),1),"")</f>
        <v>30</v>
      </c>
      <c r="S216" t="str">
        <f>IFERROR(INDEX(body!$C$2:$C$34,MATCH(INDEX(souhrn!$C$2:$C$1899,MATCH(CONCATENATE("11#",$B216),souhrn!$E$2:$E$1899,0),1),body!$A$2:$A$34,0),1),"")</f>
        <v/>
      </c>
      <c r="T216" t="str">
        <f>IFERROR(INDEX(body!$C$2:$C$34,MATCH(INDEX(souhrn!$C$2:$C$1899,MATCH(CONCATENATE("12#",$B216),souhrn!$E$2:$E$1899,0),1),body!$A$2:$A$34,0),1),"")</f>
        <v/>
      </c>
      <c r="U216" t="str">
        <f>IFERROR(INDEX(body!$C$2:$C$34,MATCH(INDEX(souhrn!$C$2:$C$1899,MATCH(CONCATENATE("13#",$B216),souhrn!$E$2:$E$1899,0),1),body!$A$2:$A$34,0),1),"")</f>
        <v/>
      </c>
      <c r="V216" t="str">
        <f>IFERROR(INDEX(body!$C$2:$C$34,MATCH(INDEX(souhrn!$C$2:$C$1899,MATCH(CONCATENATE("14#",$B216),souhrn!$E$2:$E$1899,0),1),body!$A$2:$A$34,0),1),"")</f>
        <v/>
      </c>
      <c r="W216" t="str">
        <f>IFERROR(INDEX(body!$E$2:$E$34,MATCH(INDEX(souhrn!$C$2:$C$1899,MATCH(CONCATENATE("15#",$B216),souhrn!$E$2:$E$1899,0),1),body!$A$2:$A$34,0),1),"")</f>
        <v/>
      </c>
      <c r="X216" t="str">
        <f>IFERROR(INDEX(body!$E$2:$E$34,MATCH(INDEX(souhrn!$C$2:$C$1899,MATCH(CONCATENATE("16#",$B216),souhrn!$E$2:$E$1899,0),1),body!$A$2:$A$34,0),1),"")</f>
        <v/>
      </c>
      <c r="Y216" t="str">
        <f>IFERROR(INDEX(body!$E$2:$E$34,MATCH(INDEX(souhrn!$C$2:$C$1899,MATCH(CONCATENATE("17#",$B216),souhrn!$E$2:$E$1899,0),1),body!$A$2:$A$34,0),1),"")</f>
        <v/>
      </c>
      <c r="Z216" t="str">
        <f>IFERROR(INDEX(body!$E$2:$E$34,MATCH(INDEX(souhrn!$C$2:$C$1899,MATCH(CONCATENATE("18#",$B216),souhrn!$E$2:$E$1899,0),1),body!$A$2:$A$34,0),1),"")</f>
        <v/>
      </c>
      <c r="AA216">
        <f>INDEX(zavody!B:B,MATCH(B216,zavody!A:A,0))</f>
        <v>2</v>
      </c>
      <c r="AB216">
        <f t="shared" si="18"/>
        <v>60</v>
      </c>
      <c r="AC216">
        <f t="shared" si="19"/>
        <v>60</v>
      </c>
      <c r="AD216">
        <v>212</v>
      </c>
      <c r="AE216">
        <f t="shared" si="20"/>
        <v>60</v>
      </c>
      <c r="AF216">
        <v>103</v>
      </c>
    </row>
    <row r="217" spans="1:32" x14ac:dyDescent="0.45">
      <c r="A217">
        <v>1837</v>
      </c>
      <c r="B217" t="s">
        <v>22</v>
      </c>
      <c r="C217" t="str">
        <f>IFERROR(INDEX(body!$B$2:$B$34,MATCH(INDEX(souhrn!$C$2:$C$1899,MATCH(CONCATENATE("1#",$B217),souhrn!$E$2:$E$1899,0),1),body!$A$2:$A$34,0),1),"")</f>
        <v/>
      </c>
      <c r="D217" t="str">
        <f>IFERROR(INDEX(body!$B$2:$B$34,MATCH(INDEX(souhrn!$C$2:$C$1899,MATCH(CONCATENATE("2#",$B217),souhrn!$E$2:$E$1899,0),1),body!$A$2:$A$34,0),1),"")</f>
        <v/>
      </c>
      <c r="E217" t="str">
        <f>IFERROR(INDEX(body!$B$2:$B$34,MATCH(INDEX(souhrn!$C$2:$C$1899,MATCH(CONCATENATE("3#",$B217),souhrn!$E$2:$E$1899,0),1),body!$A$2:$A$34,0),1),"")</f>
        <v/>
      </c>
      <c r="F217" t="str">
        <f>IFERROR(INDEX(body!$B$2:$B$34,MATCH(INDEX(souhrn!$C$2:$C$1899,MATCH(CONCATENATE("4#",$B217),souhrn!$E$2:$E$1899,0),1),body!$A$2:$A$34,0),1),"")</f>
        <v/>
      </c>
      <c r="G217" t="str">
        <f>IFERROR(INDEX(body!$B$2:$B$34,MATCH(INDEX(souhrn!$C$2:$C$1899,MATCH(CONCATENATE("5#",$B217),souhrn!$E$2:$E$1899,0),1),body!$A$2:$A$34,0),1),"")</f>
        <v/>
      </c>
      <c r="H217" t="str">
        <f>IFERROR(INDEX(body!$B$2:$B$34,MATCH(INDEX(souhrn!$C$2:$C$1899,MATCH(CONCATENATE("6#",$B217),souhrn!$E$2:$E$1899,0),1),body!$A$2:$A$34,0),1),"")</f>
        <v/>
      </c>
      <c r="I217" t="str">
        <f>IFERROR(INDEX(body!$B$2:$B$34,MATCH(INDEX(souhrn!$C$2:$C$1899,MATCH(CONCATENATE("7#",$B217),souhrn!$E$2:$E$1899,0),1),body!$A$2:$A$34,0),1),"")</f>
        <v/>
      </c>
      <c r="J217" t="str">
        <f>IFERROR(INDEX(body!$B$2:$B$34,MATCH(INDEX(souhrn!$C$2:$C$1899,MATCH(CONCATENATE("8#",$B217),souhrn!$E$2:$E$1899,0),1),body!$A$2:$A$34,0),1),"")</f>
        <v/>
      </c>
      <c r="K217" t="str">
        <f>IFERROR(INDEX(body!$F$2:$F$34,MATCH(INDEX(souhrn!$C$2:$C$1899,MATCH(CONCATENATE("19#",$B217),souhrn!$E$2:$E$1899,0),1),body!$A$2:$A$34,0),1),"")</f>
        <v/>
      </c>
      <c r="L217" t="str">
        <f>IFERROR(INDEX(body!$F$2:$F$34,MATCH(INDEX(souhrn!$C$2:$C$1899,MATCH(CONCATENATE("20#",$B217),souhrn!$E$2:$E$1899,0),1),body!$A$2:$A$34,0),1),"")</f>
        <v/>
      </c>
      <c r="M217" t="str">
        <f>IFERROR(INDEX(body!$F$2:$F$34,MATCH(INDEX(souhrn!$C$2:$C$1899,MATCH(CONCATENATE("21#",$B217),souhrn!$E$2:$E$1899,0),1),body!$A$2:$A$34,0),1),"")</f>
        <v/>
      </c>
      <c r="N217" t="str">
        <f>IFERROR(INDEX(body!$F$2:$F$34,MATCH(INDEX(souhrn!$C$2:$C$1899,MATCH(CONCATENATE("22#",$B217),souhrn!$E$2:$E$1899,0),1),body!$A$2:$A$34,0),1),"")</f>
        <v/>
      </c>
      <c r="O217" t="str">
        <f>IFERROR(INDEX(body!$F$2:$F$34,MATCH(INDEX(souhrn!$C$2:$C$1899,MATCH(CONCATENATE("23#",$B217),souhrn!$E$2:$E$1899,0),1),body!$A$2:$A$34,0),1),"")</f>
        <v/>
      </c>
      <c r="P217" t="str">
        <f>IFERROR(INDEX(body!$F$2:$F$34,MATCH(INDEX(souhrn!$C$2:$C$1899,MATCH(CONCATENATE("24#",$B217),souhrn!$E$2:$E$1899,0),1),body!$A$2:$A$34,0),1),"")</f>
        <v/>
      </c>
      <c r="Q217" t="str">
        <f>IFERROR(INDEX(body!$D$2:$D$34,MATCH(INDEX(souhrn!$C$2:$C$1899,MATCH(CONCATENATE("9#",$B217),souhrn!$E$2:$E$1899,0),1),body!$A$2:$A$34,0),1),"")</f>
        <v/>
      </c>
      <c r="R217" t="str">
        <f>IFERROR(INDEX(body!$D$2:$D$34,MATCH(INDEX(souhrn!$C$2:$C$1899,MATCH(CONCATENATE("10#",$B217),souhrn!$E$2:$E$1899,0),1),body!$A$2:$A$34,0),1),"")</f>
        <v/>
      </c>
      <c r="S217" t="str">
        <f>IFERROR(INDEX(body!$C$2:$C$34,MATCH(INDEX(souhrn!$C$2:$C$1899,MATCH(CONCATENATE("11#",$B217),souhrn!$E$2:$E$1899,0),1),body!$A$2:$A$34,0),1),"")</f>
        <v/>
      </c>
      <c r="T217" t="str">
        <f>IFERROR(INDEX(body!$C$2:$C$34,MATCH(INDEX(souhrn!$C$2:$C$1899,MATCH(CONCATENATE("12#",$B217),souhrn!$E$2:$E$1899,0),1),body!$A$2:$A$34,0),1),"")</f>
        <v/>
      </c>
      <c r="U217" t="str">
        <f>IFERROR(INDEX(body!$C$2:$C$34,MATCH(INDEX(souhrn!$C$2:$C$1899,MATCH(CONCATENATE("13#",$B217),souhrn!$E$2:$E$1899,0),1),body!$A$2:$A$34,0),1),"")</f>
        <v/>
      </c>
      <c r="V217" t="str">
        <f>IFERROR(INDEX(body!$C$2:$C$34,MATCH(INDEX(souhrn!$C$2:$C$1899,MATCH(CONCATENATE("14#",$B217),souhrn!$E$2:$E$1899,0),1),body!$A$2:$A$34,0),1),"")</f>
        <v/>
      </c>
      <c r="W217">
        <f>IFERROR(INDEX(body!$E$2:$E$34,MATCH(INDEX(souhrn!$C$2:$C$1899,MATCH(CONCATENATE("15#",$B217),souhrn!$E$2:$E$1899,0),1),body!$A$2:$A$34,0),1),"")</f>
        <v>16</v>
      </c>
      <c r="X217">
        <f>IFERROR(INDEX(body!$E$2:$E$34,MATCH(INDEX(souhrn!$C$2:$C$1899,MATCH(CONCATENATE("16#",$B217),souhrn!$E$2:$E$1899,0),1),body!$A$2:$A$34,0),1),"")</f>
        <v>12</v>
      </c>
      <c r="Y217">
        <f>IFERROR(INDEX(body!$E$2:$E$34,MATCH(INDEX(souhrn!$C$2:$C$1899,MATCH(CONCATENATE("17#",$B217),souhrn!$E$2:$E$1899,0),1),body!$A$2:$A$34,0),1),"")</f>
        <v>22</v>
      </c>
      <c r="Z217">
        <f>IFERROR(INDEX(body!$E$2:$E$34,MATCH(INDEX(souhrn!$C$2:$C$1899,MATCH(CONCATENATE("18#",$B217),souhrn!$E$2:$E$1899,0),1),body!$A$2:$A$34,0),1),"")</f>
        <v>10</v>
      </c>
      <c r="AA217">
        <f>INDEX(zavody!B:B,MATCH(B217,zavody!A:A,0))</f>
        <v>4</v>
      </c>
      <c r="AB217">
        <f t="shared" si="18"/>
        <v>60</v>
      </c>
      <c r="AC217">
        <f t="shared" si="19"/>
        <v>60</v>
      </c>
      <c r="AD217">
        <v>213</v>
      </c>
      <c r="AE217">
        <f t="shared" si="20"/>
        <v>0</v>
      </c>
      <c r="AF217">
        <v>21</v>
      </c>
    </row>
    <row r="218" spans="1:32" x14ac:dyDescent="0.45">
      <c r="A218">
        <v>6393</v>
      </c>
      <c r="B218" t="s">
        <v>231</v>
      </c>
      <c r="C218" t="str">
        <f>IFERROR(INDEX(body!$B$2:$B$34,MATCH(INDEX(souhrn!$C$2:$C$1899,MATCH(CONCATENATE("1#",$B218),souhrn!$E$2:$E$1899,0),1),body!$A$2:$A$34,0),1),"")</f>
        <v/>
      </c>
      <c r="D218" t="str">
        <f>IFERROR(INDEX(body!$B$2:$B$34,MATCH(INDEX(souhrn!$C$2:$C$1899,MATCH(CONCATENATE("2#",$B218),souhrn!$E$2:$E$1899,0),1),body!$A$2:$A$34,0),1),"")</f>
        <v/>
      </c>
      <c r="E218" t="str">
        <f>IFERROR(INDEX(body!$B$2:$B$34,MATCH(INDEX(souhrn!$C$2:$C$1899,MATCH(CONCATENATE("3#",$B218),souhrn!$E$2:$E$1899,0),1),body!$A$2:$A$34,0),1),"")</f>
        <v/>
      </c>
      <c r="F218" t="str">
        <f>IFERROR(INDEX(body!$B$2:$B$34,MATCH(INDEX(souhrn!$C$2:$C$1899,MATCH(CONCATENATE("4#",$B218),souhrn!$E$2:$E$1899,0),1),body!$A$2:$A$34,0),1),"")</f>
        <v/>
      </c>
      <c r="G218" t="str">
        <f>IFERROR(INDEX(body!$B$2:$B$34,MATCH(INDEX(souhrn!$C$2:$C$1899,MATCH(CONCATENATE("5#",$B218),souhrn!$E$2:$E$1899,0),1),body!$A$2:$A$34,0),1),"")</f>
        <v/>
      </c>
      <c r="H218" t="str">
        <f>IFERROR(INDEX(body!$B$2:$B$34,MATCH(INDEX(souhrn!$C$2:$C$1899,MATCH(CONCATENATE("6#",$B218),souhrn!$E$2:$E$1899,0),1),body!$A$2:$A$34,0),1),"")</f>
        <v/>
      </c>
      <c r="I218" t="str">
        <f>IFERROR(INDEX(body!$B$2:$B$34,MATCH(INDEX(souhrn!$C$2:$C$1899,MATCH(CONCATENATE("7#",$B218),souhrn!$E$2:$E$1899,0),1),body!$A$2:$A$34,0),1),"")</f>
        <v/>
      </c>
      <c r="J218" t="str">
        <f>IFERROR(INDEX(body!$B$2:$B$34,MATCH(INDEX(souhrn!$C$2:$C$1899,MATCH(CONCATENATE("8#",$B218),souhrn!$E$2:$E$1899,0),1),body!$A$2:$A$34,0),1),"")</f>
        <v/>
      </c>
      <c r="K218">
        <f>IFERROR(INDEX(body!$F$2:$F$34,MATCH(INDEX(souhrn!$C$2:$C$1899,MATCH(CONCATENATE("19#",$B218),souhrn!$E$2:$E$1899,0),1),body!$A$2:$A$34,0),1),"")</f>
        <v>10</v>
      </c>
      <c r="L218">
        <f>IFERROR(INDEX(body!$F$2:$F$34,MATCH(INDEX(souhrn!$C$2:$C$1899,MATCH(CONCATENATE("20#",$B218),souhrn!$E$2:$E$1899,0),1),body!$A$2:$A$34,0),1),"")</f>
        <v>28</v>
      </c>
      <c r="M218">
        <f>IFERROR(INDEX(body!$F$2:$F$34,MATCH(INDEX(souhrn!$C$2:$C$1899,MATCH(CONCATENATE("21#",$B218),souhrn!$E$2:$E$1899,0),1),body!$A$2:$A$34,0),1),"")</f>
        <v>0</v>
      </c>
      <c r="N218">
        <f>IFERROR(INDEX(body!$F$2:$F$34,MATCH(INDEX(souhrn!$C$2:$C$1899,MATCH(CONCATENATE("22#",$B218),souhrn!$E$2:$E$1899,0),1),body!$A$2:$A$34,0),1),"")</f>
        <v>0</v>
      </c>
      <c r="O218">
        <f>IFERROR(INDEX(body!$F$2:$F$34,MATCH(INDEX(souhrn!$C$2:$C$1899,MATCH(CONCATENATE("23#",$B218),souhrn!$E$2:$E$1899,0),1),body!$A$2:$A$34,0),1),"")</f>
        <v>10</v>
      </c>
      <c r="P218">
        <f>IFERROR(INDEX(body!$F$2:$F$34,MATCH(INDEX(souhrn!$C$2:$C$1899,MATCH(CONCATENATE("24#",$B218),souhrn!$E$2:$E$1899,0),1),body!$A$2:$A$34,0),1),"")</f>
        <v>12</v>
      </c>
      <c r="Q218" t="str">
        <f>IFERROR(INDEX(body!$D$2:$D$34,MATCH(INDEX(souhrn!$C$2:$C$1899,MATCH(CONCATENATE("9#",$B218),souhrn!$E$2:$E$1899,0),1),body!$A$2:$A$34,0),1),"")</f>
        <v/>
      </c>
      <c r="R218" t="str">
        <f>IFERROR(INDEX(body!$D$2:$D$34,MATCH(INDEX(souhrn!$C$2:$C$1899,MATCH(CONCATENATE("10#",$B218),souhrn!$E$2:$E$1899,0),1),body!$A$2:$A$34,0),1),"")</f>
        <v/>
      </c>
      <c r="S218" t="str">
        <f>IFERROR(INDEX(body!$C$2:$C$34,MATCH(INDEX(souhrn!$C$2:$C$1899,MATCH(CONCATENATE("11#",$B218),souhrn!$E$2:$E$1899,0),1),body!$A$2:$A$34,0),1),"")</f>
        <v/>
      </c>
      <c r="T218" t="str">
        <f>IFERROR(INDEX(body!$C$2:$C$34,MATCH(INDEX(souhrn!$C$2:$C$1899,MATCH(CONCATENATE("12#",$B218),souhrn!$E$2:$E$1899,0),1),body!$A$2:$A$34,0),1),"")</f>
        <v/>
      </c>
      <c r="U218" t="str">
        <f>IFERROR(INDEX(body!$C$2:$C$34,MATCH(INDEX(souhrn!$C$2:$C$1899,MATCH(CONCATENATE("13#",$B218),souhrn!$E$2:$E$1899,0),1),body!$A$2:$A$34,0),1),"")</f>
        <v/>
      </c>
      <c r="V218" t="str">
        <f>IFERROR(INDEX(body!$C$2:$C$34,MATCH(INDEX(souhrn!$C$2:$C$1899,MATCH(CONCATENATE("14#",$B218),souhrn!$E$2:$E$1899,0),1),body!$A$2:$A$34,0),1),"")</f>
        <v/>
      </c>
      <c r="W218" t="str">
        <f>IFERROR(INDEX(body!$E$2:$E$34,MATCH(INDEX(souhrn!$C$2:$C$1899,MATCH(CONCATENATE("15#",$B218),souhrn!$E$2:$E$1899,0),1),body!$A$2:$A$34,0),1),"")</f>
        <v/>
      </c>
      <c r="X218" t="str">
        <f>IFERROR(INDEX(body!$E$2:$E$34,MATCH(INDEX(souhrn!$C$2:$C$1899,MATCH(CONCATENATE("16#",$B218),souhrn!$E$2:$E$1899,0),1),body!$A$2:$A$34,0),1),"")</f>
        <v/>
      </c>
      <c r="Y218" t="str">
        <f>IFERROR(INDEX(body!$E$2:$E$34,MATCH(INDEX(souhrn!$C$2:$C$1899,MATCH(CONCATENATE("17#",$B218),souhrn!$E$2:$E$1899,0),1),body!$A$2:$A$34,0),1),"")</f>
        <v/>
      </c>
      <c r="Z218" t="str">
        <f>IFERROR(INDEX(body!$E$2:$E$34,MATCH(INDEX(souhrn!$C$2:$C$1899,MATCH(CONCATENATE("18#",$B218),souhrn!$E$2:$E$1899,0),1),body!$A$2:$A$34,0),1),"")</f>
        <v/>
      </c>
      <c r="AA218">
        <f>INDEX(zavody!B:B,MATCH(B218,zavody!A:A,0))</f>
        <v>6</v>
      </c>
      <c r="AB218">
        <f t="shared" si="18"/>
        <v>60</v>
      </c>
      <c r="AC218">
        <f t="shared" si="19"/>
        <v>60</v>
      </c>
      <c r="AD218">
        <v>214</v>
      </c>
      <c r="AE218">
        <f t="shared" si="20"/>
        <v>60</v>
      </c>
      <c r="AF218">
        <v>249</v>
      </c>
    </row>
    <row r="219" spans="1:32" x14ac:dyDescent="0.45">
      <c r="A219">
        <v>2187</v>
      </c>
      <c r="B219" t="s">
        <v>244</v>
      </c>
      <c r="C219" t="str">
        <f>IFERROR(INDEX(body!$B$2:$B$34,MATCH(INDEX(souhrn!$C$2:$C$1899,MATCH(CONCATENATE("1#",$B219),souhrn!$E$2:$E$1899,0),1),body!$A$2:$A$34,0),1),"")</f>
        <v/>
      </c>
      <c r="D219" t="str">
        <f>IFERROR(INDEX(body!$B$2:$B$34,MATCH(INDEX(souhrn!$C$2:$C$1899,MATCH(CONCATENATE("2#",$B219),souhrn!$E$2:$E$1899,0),1),body!$A$2:$A$34,0),1),"")</f>
        <v/>
      </c>
      <c r="E219" t="str">
        <f>IFERROR(INDEX(body!$B$2:$B$34,MATCH(INDEX(souhrn!$C$2:$C$1899,MATCH(CONCATENATE("3#",$B219),souhrn!$E$2:$E$1899,0),1),body!$A$2:$A$34,0),1),"")</f>
        <v/>
      </c>
      <c r="F219" t="str">
        <f>IFERROR(INDEX(body!$B$2:$B$34,MATCH(INDEX(souhrn!$C$2:$C$1899,MATCH(CONCATENATE("4#",$B219),souhrn!$E$2:$E$1899,0),1),body!$A$2:$A$34,0),1),"")</f>
        <v/>
      </c>
      <c r="G219" t="str">
        <f>IFERROR(INDEX(body!$B$2:$B$34,MATCH(INDEX(souhrn!$C$2:$C$1899,MATCH(CONCATENATE("5#",$B219),souhrn!$E$2:$E$1899,0),1),body!$A$2:$A$34,0),1),"")</f>
        <v/>
      </c>
      <c r="H219" t="str">
        <f>IFERROR(INDEX(body!$B$2:$B$34,MATCH(INDEX(souhrn!$C$2:$C$1899,MATCH(CONCATENATE("6#",$B219),souhrn!$E$2:$E$1899,0),1),body!$A$2:$A$34,0),1),"")</f>
        <v/>
      </c>
      <c r="I219" t="str">
        <f>IFERROR(INDEX(body!$B$2:$B$34,MATCH(INDEX(souhrn!$C$2:$C$1899,MATCH(CONCATENATE("7#",$B219),souhrn!$E$2:$E$1899,0),1),body!$A$2:$A$34,0),1),"")</f>
        <v/>
      </c>
      <c r="J219" t="str">
        <f>IFERROR(INDEX(body!$B$2:$B$34,MATCH(INDEX(souhrn!$C$2:$C$1899,MATCH(CONCATENATE("8#",$B219),souhrn!$E$2:$E$1899,0),1),body!$A$2:$A$34,0),1),"")</f>
        <v/>
      </c>
      <c r="K219" t="str">
        <f>IFERROR(INDEX(body!$F$2:$F$34,MATCH(INDEX(souhrn!$C$2:$C$1899,MATCH(CONCATENATE("19#",$B219),souhrn!$E$2:$E$1899,0),1),body!$A$2:$A$34,0),1),"")</f>
        <v/>
      </c>
      <c r="L219" t="str">
        <f>IFERROR(INDEX(body!$F$2:$F$34,MATCH(INDEX(souhrn!$C$2:$C$1899,MATCH(CONCATENATE("20#",$B219),souhrn!$E$2:$E$1899,0),1),body!$A$2:$A$34,0),1),"")</f>
        <v/>
      </c>
      <c r="M219">
        <f>IFERROR(INDEX(body!$F$2:$F$34,MATCH(INDEX(souhrn!$C$2:$C$1899,MATCH(CONCATENATE("21#",$B219),souhrn!$E$2:$E$1899,0),1),body!$A$2:$A$34,0),1),"")</f>
        <v>22</v>
      </c>
      <c r="N219">
        <f>IFERROR(INDEX(body!$F$2:$F$34,MATCH(INDEX(souhrn!$C$2:$C$1899,MATCH(CONCATENATE("22#",$B219),souhrn!$E$2:$E$1899,0),1),body!$A$2:$A$34,0),1),"")</f>
        <v>34</v>
      </c>
      <c r="O219" t="str">
        <f>IFERROR(INDEX(body!$F$2:$F$34,MATCH(INDEX(souhrn!$C$2:$C$1899,MATCH(CONCATENATE("23#",$B219),souhrn!$E$2:$E$1899,0),1),body!$A$2:$A$34,0),1),"")</f>
        <v/>
      </c>
      <c r="P219" t="str">
        <f>IFERROR(INDEX(body!$F$2:$F$34,MATCH(INDEX(souhrn!$C$2:$C$1899,MATCH(CONCATENATE("24#",$B219),souhrn!$E$2:$E$1899,0),1),body!$A$2:$A$34,0),1),"")</f>
        <v/>
      </c>
      <c r="Q219" t="str">
        <f>IFERROR(INDEX(body!$D$2:$D$34,MATCH(INDEX(souhrn!$C$2:$C$1899,MATCH(CONCATENATE("9#",$B219),souhrn!$E$2:$E$1899,0),1),body!$A$2:$A$34,0),1),"")</f>
        <v/>
      </c>
      <c r="R219" t="str">
        <f>IFERROR(INDEX(body!$D$2:$D$34,MATCH(INDEX(souhrn!$C$2:$C$1899,MATCH(CONCATENATE("10#",$B219),souhrn!$E$2:$E$1899,0),1),body!$A$2:$A$34,0),1),"")</f>
        <v/>
      </c>
      <c r="S219" t="str">
        <f>IFERROR(INDEX(body!$C$2:$C$34,MATCH(INDEX(souhrn!$C$2:$C$1899,MATCH(CONCATENATE("11#",$B219),souhrn!$E$2:$E$1899,0),1),body!$A$2:$A$34,0),1),"")</f>
        <v/>
      </c>
      <c r="T219" t="str">
        <f>IFERROR(INDEX(body!$C$2:$C$34,MATCH(INDEX(souhrn!$C$2:$C$1899,MATCH(CONCATENATE("12#",$B219),souhrn!$E$2:$E$1899,0),1),body!$A$2:$A$34,0),1),"")</f>
        <v/>
      </c>
      <c r="U219" t="str">
        <f>IFERROR(INDEX(body!$C$2:$C$34,MATCH(INDEX(souhrn!$C$2:$C$1899,MATCH(CONCATENATE("13#",$B219),souhrn!$E$2:$E$1899,0),1),body!$A$2:$A$34,0),1),"")</f>
        <v/>
      </c>
      <c r="V219" t="str">
        <f>IFERROR(INDEX(body!$C$2:$C$34,MATCH(INDEX(souhrn!$C$2:$C$1899,MATCH(CONCATENATE("14#",$B219),souhrn!$E$2:$E$1899,0),1),body!$A$2:$A$34,0),1),"")</f>
        <v/>
      </c>
      <c r="W219" t="str">
        <f>IFERROR(INDEX(body!$E$2:$E$34,MATCH(INDEX(souhrn!$C$2:$C$1899,MATCH(CONCATENATE("15#",$B219),souhrn!$E$2:$E$1899,0),1),body!$A$2:$A$34,0),1),"")</f>
        <v/>
      </c>
      <c r="X219" t="str">
        <f>IFERROR(INDEX(body!$E$2:$E$34,MATCH(INDEX(souhrn!$C$2:$C$1899,MATCH(CONCATENATE("16#",$B219),souhrn!$E$2:$E$1899,0),1),body!$A$2:$A$34,0),1),"")</f>
        <v/>
      </c>
      <c r="Y219" t="str">
        <f>IFERROR(INDEX(body!$E$2:$E$34,MATCH(INDEX(souhrn!$C$2:$C$1899,MATCH(CONCATENATE("17#",$B219),souhrn!$E$2:$E$1899,0),1),body!$A$2:$A$34,0),1),"")</f>
        <v/>
      </c>
      <c r="Z219" t="str">
        <f>IFERROR(INDEX(body!$E$2:$E$34,MATCH(INDEX(souhrn!$C$2:$C$1899,MATCH(CONCATENATE("18#",$B219),souhrn!$E$2:$E$1899,0),1),body!$A$2:$A$34,0),1),"")</f>
        <v/>
      </c>
      <c r="AA219">
        <f>INDEX(zavody!B:B,MATCH(B219,zavody!A:A,0))</f>
        <v>2</v>
      </c>
      <c r="AB219">
        <f t="shared" si="18"/>
        <v>56</v>
      </c>
      <c r="AC219">
        <f t="shared" si="19"/>
        <v>56</v>
      </c>
      <c r="AD219">
        <v>215</v>
      </c>
      <c r="AE219">
        <f t="shared" si="20"/>
        <v>56</v>
      </c>
      <c r="AF219">
        <v>35</v>
      </c>
    </row>
    <row r="220" spans="1:32" x14ac:dyDescent="0.45">
      <c r="A220">
        <v>6884</v>
      </c>
      <c r="B220" t="s">
        <v>315</v>
      </c>
      <c r="C220" t="str">
        <f>IFERROR(INDEX(body!$B$2:$B$34,MATCH(INDEX(souhrn!$C$2:$C$1899,MATCH(CONCATENATE("1#",$B220),souhrn!$E$2:$E$1899,0),1),body!$A$2:$A$34,0),1),"")</f>
        <v/>
      </c>
      <c r="D220" t="str">
        <f>IFERROR(INDEX(body!$B$2:$B$34,MATCH(INDEX(souhrn!$C$2:$C$1899,MATCH(CONCATENATE("2#",$B220),souhrn!$E$2:$E$1899,0),1),body!$A$2:$A$34,0),1),"")</f>
        <v/>
      </c>
      <c r="E220" t="str">
        <f>IFERROR(INDEX(body!$B$2:$B$34,MATCH(INDEX(souhrn!$C$2:$C$1899,MATCH(CONCATENATE("3#",$B220),souhrn!$E$2:$E$1899,0),1),body!$A$2:$A$34,0),1),"")</f>
        <v/>
      </c>
      <c r="F220" t="str">
        <f>IFERROR(INDEX(body!$B$2:$B$34,MATCH(INDEX(souhrn!$C$2:$C$1899,MATCH(CONCATENATE("4#",$B220),souhrn!$E$2:$E$1899,0),1),body!$A$2:$A$34,0),1),"")</f>
        <v/>
      </c>
      <c r="G220" t="str">
        <f>IFERROR(INDEX(body!$B$2:$B$34,MATCH(INDEX(souhrn!$C$2:$C$1899,MATCH(CONCATENATE("5#",$B220),souhrn!$E$2:$E$1899,0),1),body!$A$2:$A$34,0),1),"")</f>
        <v/>
      </c>
      <c r="H220" t="str">
        <f>IFERROR(INDEX(body!$B$2:$B$34,MATCH(INDEX(souhrn!$C$2:$C$1899,MATCH(CONCATENATE("6#",$B220),souhrn!$E$2:$E$1899,0),1),body!$A$2:$A$34,0),1),"")</f>
        <v/>
      </c>
      <c r="I220" t="str">
        <f>IFERROR(INDEX(body!$B$2:$B$34,MATCH(INDEX(souhrn!$C$2:$C$1899,MATCH(CONCATENATE("7#",$B220),souhrn!$E$2:$E$1899,0),1),body!$A$2:$A$34,0),1),"")</f>
        <v/>
      </c>
      <c r="J220" t="str">
        <f>IFERROR(INDEX(body!$B$2:$B$34,MATCH(INDEX(souhrn!$C$2:$C$1899,MATCH(CONCATENATE("8#",$B220),souhrn!$E$2:$E$1899,0),1),body!$A$2:$A$34,0),1),"")</f>
        <v/>
      </c>
      <c r="K220" t="str">
        <f>IFERROR(INDEX(body!$F$2:$F$34,MATCH(INDEX(souhrn!$C$2:$C$1899,MATCH(CONCATENATE("19#",$B220),souhrn!$E$2:$E$1899,0),1),body!$A$2:$A$34,0),1),"")</f>
        <v/>
      </c>
      <c r="L220" t="str">
        <f>IFERROR(INDEX(body!$F$2:$F$34,MATCH(INDEX(souhrn!$C$2:$C$1899,MATCH(CONCATENATE("20#",$B220),souhrn!$E$2:$E$1899,0),1),body!$A$2:$A$34,0),1),"")</f>
        <v/>
      </c>
      <c r="M220" t="str">
        <f>IFERROR(INDEX(body!$F$2:$F$34,MATCH(INDEX(souhrn!$C$2:$C$1899,MATCH(CONCATENATE("21#",$B220),souhrn!$E$2:$E$1899,0),1),body!$A$2:$A$34,0),1),"")</f>
        <v/>
      </c>
      <c r="N220" t="str">
        <f>IFERROR(INDEX(body!$F$2:$F$34,MATCH(INDEX(souhrn!$C$2:$C$1899,MATCH(CONCATENATE("22#",$B220),souhrn!$E$2:$E$1899,0),1),body!$A$2:$A$34,0),1),"")</f>
        <v/>
      </c>
      <c r="O220" t="str">
        <f>IFERROR(INDEX(body!$F$2:$F$34,MATCH(INDEX(souhrn!$C$2:$C$1899,MATCH(CONCATENATE("23#",$B220),souhrn!$E$2:$E$1899,0),1),body!$A$2:$A$34,0),1),"")</f>
        <v/>
      </c>
      <c r="P220" t="str">
        <f>IFERROR(INDEX(body!$F$2:$F$34,MATCH(INDEX(souhrn!$C$2:$C$1899,MATCH(CONCATENATE("24#",$B220),souhrn!$E$2:$E$1899,0),1),body!$A$2:$A$34,0),1),"")</f>
        <v/>
      </c>
      <c r="Q220" t="str">
        <f>IFERROR(INDEX(body!$D$2:$D$34,MATCH(INDEX(souhrn!$C$2:$C$1899,MATCH(CONCATENATE("9#",$B220),souhrn!$E$2:$E$1899,0),1),body!$A$2:$A$34,0),1),"")</f>
        <v/>
      </c>
      <c r="R220" t="str">
        <f>IFERROR(INDEX(body!$D$2:$D$34,MATCH(INDEX(souhrn!$C$2:$C$1899,MATCH(CONCATENATE("10#",$B220),souhrn!$E$2:$E$1899,0),1),body!$A$2:$A$34,0),1),"")</f>
        <v/>
      </c>
      <c r="S220" t="str">
        <f>IFERROR(INDEX(body!$C$2:$C$34,MATCH(INDEX(souhrn!$C$2:$C$1899,MATCH(CONCATENATE("11#",$B220),souhrn!$E$2:$E$1899,0),1),body!$A$2:$A$34,0),1),"")</f>
        <v/>
      </c>
      <c r="T220" t="str">
        <f>IFERROR(INDEX(body!$C$2:$C$34,MATCH(INDEX(souhrn!$C$2:$C$1899,MATCH(CONCATENATE("12#",$B220),souhrn!$E$2:$E$1899,0),1),body!$A$2:$A$34,0),1),"")</f>
        <v/>
      </c>
      <c r="U220" t="str">
        <f>IFERROR(INDEX(body!$C$2:$C$34,MATCH(INDEX(souhrn!$C$2:$C$1899,MATCH(CONCATENATE("13#",$B220),souhrn!$E$2:$E$1899,0),1),body!$A$2:$A$34,0),1),"")</f>
        <v/>
      </c>
      <c r="V220" t="str">
        <f>IFERROR(INDEX(body!$C$2:$C$34,MATCH(INDEX(souhrn!$C$2:$C$1899,MATCH(CONCATENATE("14#",$B220),souhrn!$E$2:$E$1899,0),1),body!$A$2:$A$34,0),1),"")</f>
        <v/>
      </c>
      <c r="W220">
        <f>IFERROR(INDEX(body!$E$2:$E$34,MATCH(INDEX(souhrn!$C$2:$C$1899,MATCH(CONCATENATE("15#",$B220),souhrn!$E$2:$E$1899,0),1),body!$A$2:$A$34,0),1),"")</f>
        <v>12</v>
      </c>
      <c r="X220">
        <f>IFERROR(INDEX(body!$E$2:$E$34,MATCH(INDEX(souhrn!$C$2:$C$1899,MATCH(CONCATENATE("16#",$B220),souhrn!$E$2:$E$1899,0),1),body!$A$2:$A$34,0),1),"")</f>
        <v>12</v>
      </c>
      <c r="Y220">
        <f>IFERROR(INDEX(body!$E$2:$E$34,MATCH(INDEX(souhrn!$C$2:$C$1899,MATCH(CONCATENATE("17#",$B220),souhrn!$E$2:$E$1899,0),1),body!$A$2:$A$34,0),1),"")</f>
        <v>16</v>
      </c>
      <c r="Z220">
        <f>IFERROR(INDEX(body!$E$2:$E$34,MATCH(INDEX(souhrn!$C$2:$C$1899,MATCH(CONCATENATE("18#",$B220),souhrn!$E$2:$E$1899,0),1),body!$A$2:$A$34,0),1),"")</f>
        <v>16</v>
      </c>
      <c r="AA220">
        <f>INDEX(zavody!B:B,MATCH(B220,zavody!A:A,0))</f>
        <v>4</v>
      </c>
      <c r="AB220">
        <f t="shared" si="18"/>
        <v>56</v>
      </c>
      <c r="AC220">
        <f t="shared" si="19"/>
        <v>56</v>
      </c>
      <c r="AD220">
        <v>216</v>
      </c>
    </row>
    <row r="221" spans="1:32" x14ac:dyDescent="0.45">
      <c r="A221">
        <v>5369</v>
      </c>
      <c r="B221" t="s">
        <v>124</v>
      </c>
      <c r="C221" t="str">
        <f>IFERROR(INDEX(body!$B$2:$B$34,MATCH(INDEX(souhrn!$C$2:$C$1899,MATCH(CONCATENATE("1#",$B221),souhrn!$E$2:$E$1899,0),1),body!$A$2:$A$34,0),1),"")</f>
        <v/>
      </c>
      <c r="D221" t="str">
        <f>IFERROR(INDEX(body!$B$2:$B$34,MATCH(INDEX(souhrn!$C$2:$C$1899,MATCH(CONCATENATE("2#",$B221),souhrn!$E$2:$E$1899,0),1),body!$A$2:$A$34,0),1),"")</f>
        <v/>
      </c>
      <c r="E221" t="str">
        <f>IFERROR(INDEX(body!$B$2:$B$34,MATCH(INDEX(souhrn!$C$2:$C$1899,MATCH(CONCATENATE("3#",$B221),souhrn!$E$2:$E$1899,0),1),body!$A$2:$A$34,0),1),"")</f>
        <v/>
      </c>
      <c r="F221" t="str">
        <f>IFERROR(INDEX(body!$B$2:$B$34,MATCH(INDEX(souhrn!$C$2:$C$1899,MATCH(CONCATENATE("4#",$B221),souhrn!$E$2:$E$1899,0),1),body!$A$2:$A$34,0),1),"")</f>
        <v/>
      </c>
      <c r="G221" t="str">
        <f>IFERROR(INDEX(body!$B$2:$B$34,MATCH(INDEX(souhrn!$C$2:$C$1899,MATCH(CONCATENATE("5#",$B221),souhrn!$E$2:$E$1899,0),1),body!$A$2:$A$34,0),1),"")</f>
        <v/>
      </c>
      <c r="H221" t="str">
        <f>IFERROR(INDEX(body!$B$2:$B$34,MATCH(INDEX(souhrn!$C$2:$C$1899,MATCH(CONCATENATE("6#",$B221),souhrn!$E$2:$E$1899,0),1),body!$A$2:$A$34,0),1),"")</f>
        <v/>
      </c>
      <c r="I221" t="str">
        <f>IFERROR(INDEX(body!$B$2:$B$34,MATCH(INDEX(souhrn!$C$2:$C$1899,MATCH(CONCATENATE("7#",$B221),souhrn!$E$2:$E$1899,0),1),body!$A$2:$A$34,0),1),"")</f>
        <v/>
      </c>
      <c r="J221" t="str">
        <f>IFERROR(INDEX(body!$B$2:$B$34,MATCH(INDEX(souhrn!$C$2:$C$1899,MATCH(CONCATENATE("8#",$B221),souhrn!$E$2:$E$1899,0),1),body!$A$2:$A$34,0),1),"")</f>
        <v/>
      </c>
      <c r="K221" t="str">
        <f>IFERROR(INDEX(body!$F$2:$F$34,MATCH(INDEX(souhrn!$C$2:$C$1899,MATCH(CONCATENATE("19#",$B221),souhrn!$E$2:$E$1899,0),1),body!$A$2:$A$34,0),1),"")</f>
        <v/>
      </c>
      <c r="L221" t="str">
        <f>IFERROR(INDEX(body!$F$2:$F$34,MATCH(INDEX(souhrn!$C$2:$C$1899,MATCH(CONCATENATE("20#",$B221),souhrn!$E$2:$E$1899,0),1),body!$A$2:$A$34,0),1),"")</f>
        <v/>
      </c>
      <c r="M221">
        <f>IFERROR(INDEX(body!$F$2:$F$34,MATCH(INDEX(souhrn!$C$2:$C$1899,MATCH(CONCATENATE("21#",$B221),souhrn!$E$2:$E$1899,0),1),body!$A$2:$A$34,0),1),"")</f>
        <v>8</v>
      </c>
      <c r="N221">
        <f>IFERROR(INDEX(body!$F$2:$F$34,MATCH(INDEX(souhrn!$C$2:$C$1899,MATCH(CONCATENATE("22#",$B221),souhrn!$E$2:$E$1899,0),1),body!$A$2:$A$34,0),1),"")</f>
        <v>12</v>
      </c>
      <c r="O221">
        <f>IFERROR(INDEX(body!$F$2:$F$34,MATCH(INDEX(souhrn!$C$2:$C$1899,MATCH(CONCATENATE("23#",$B221),souhrn!$E$2:$E$1899,0),1),body!$A$2:$A$34,0),1),"")</f>
        <v>0</v>
      </c>
      <c r="P221">
        <f>IFERROR(INDEX(body!$F$2:$F$34,MATCH(INDEX(souhrn!$C$2:$C$1899,MATCH(CONCATENATE("24#",$B221),souhrn!$E$2:$E$1899,0),1),body!$A$2:$A$34,0),1),"")</f>
        <v>8</v>
      </c>
      <c r="Q221" t="str">
        <f>IFERROR(INDEX(body!$D$2:$D$34,MATCH(INDEX(souhrn!$C$2:$C$1899,MATCH(CONCATENATE("9#",$B221),souhrn!$E$2:$E$1899,0),1),body!$A$2:$A$34,0),1),"")</f>
        <v/>
      </c>
      <c r="R221" t="str">
        <f>IFERROR(INDEX(body!$D$2:$D$34,MATCH(INDEX(souhrn!$C$2:$C$1899,MATCH(CONCATENATE("10#",$B221),souhrn!$E$2:$E$1899,0),1),body!$A$2:$A$34,0),1),"")</f>
        <v/>
      </c>
      <c r="S221" t="str">
        <f>IFERROR(INDEX(body!$C$2:$C$34,MATCH(INDEX(souhrn!$C$2:$C$1899,MATCH(CONCATENATE("11#",$B221),souhrn!$E$2:$E$1899,0),1),body!$A$2:$A$34,0),1),"")</f>
        <v/>
      </c>
      <c r="T221" t="str">
        <f>IFERROR(INDEX(body!$C$2:$C$34,MATCH(INDEX(souhrn!$C$2:$C$1899,MATCH(CONCATENATE("12#",$B221),souhrn!$E$2:$E$1899,0),1),body!$A$2:$A$34,0),1),"")</f>
        <v/>
      </c>
      <c r="U221" t="str">
        <f>IFERROR(INDEX(body!$C$2:$C$34,MATCH(INDEX(souhrn!$C$2:$C$1899,MATCH(CONCATENATE("13#",$B221),souhrn!$E$2:$E$1899,0),1),body!$A$2:$A$34,0),1),"")</f>
        <v/>
      </c>
      <c r="V221" t="str">
        <f>IFERROR(INDEX(body!$C$2:$C$34,MATCH(INDEX(souhrn!$C$2:$C$1899,MATCH(CONCATENATE("14#",$B221),souhrn!$E$2:$E$1899,0),1),body!$A$2:$A$34,0),1),"")</f>
        <v/>
      </c>
      <c r="W221" t="str">
        <f>IFERROR(INDEX(body!$E$2:$E$34,MATCH(INDEX(souhrn!$C$2:$C$1899,MATCH(CONCATENATE("15#",$B221),souhrn!$E$2:$E$1899,0),1),body!$A$2:$A$34,0),1),"")</f>
        <v/>
      </c>
      <c r="X221" t="str">
        <f>IFERROR(INDEX(body!$E$2:$E$34,MATCH(INDEX(souhrn!$C$2:$C$1899,MATCH(CONCATENATE("16#",$B221),souhrn!$E$2:$E$1899,0),1),body!$A$2:$A$34,0),1),"")</f>
        <v/>
      </c>
      <c r="Y221">
        <f>IFERROR(INDEX(body!$E$2:$E$34,MATCH(INDEX(souhrn!$C$2:$C$1899,MATCH(CONCATENATE("17#",$B221),souhrn!$E$2:$E$1899,0),1),body!$A$2:$A$34,0),1),"")</f>
        <v>14</v>
      </c>
      <c r="Z221">
        <f>IFERROR(INDEX(body!$E$2:$E$34,MATCH(INDEX(souhrn!$C$2:$C$1899,MATCH(CONCATENATE("18#",$B221),souhrn!$E$2:$E$1899,0),1),body!$A$2:$A$34,0),1),"")</f>
        <v>14</v>
      </c>
      <c r="AA221">
        <f>INDEX(zavody!B:B,MATCH(B221,zavody!A:A,0))</f>
        <v>6</v>
      </c>
      <c r="AB221">
        <f t="shared" si="18"/>
        <v>56</v>
      </c>
      <c r="AC221">
        <f t="shared" si="19"/>
        <v>56</v>
      </c>
      <c r="AD221">
        <v>217</v>
      </c>
      <c r="AE221">
        <f t="shared" ref="AE221:AE252" si="21">SUM(IFERROR(LARGE(C221:V221,1),0),IFERROR(LARGE(C221:V221,2),0),IFERROR(LARGE(C221:V221,3),0),IFERROR(LARGE(C221:V221,4),0),IFERROR(LARGE(C221:V221,5),0),IFERROR(LARGE(C221:V221,6),0),IFERROR(LARGE(C221:V221,7),0),IFERROR(LARGE(C221:V221,8),0),IFERROR(LARGE(C221:V221,9),0),IFERROR(LARGE(C221:V221,10),0),IFERROR(LARGE(C221:V221,11),0),IFERROR(LARGE(C221:V221,12),0),)</f>
        <v>28</v>
      </c>
      <c r="AF221">
        <v>236</v>
      </c>
    </row>
    <row r="222" spans="1:32" x14ac:dyDescent="0.45">
      <c r="A222">
        <v>3397</v>
      </c>
      <c r="B222" t="s">
        <v>202</v>
      </c>
      <c r="C222" t="str">
        <f>IFERROR(INDEX(body!$B$2:$B$34,MATCH(INDEX(souhrn!$C$2:$C$1899,MATCH(CONCATENATE("1#",$B222),souhrn!$E$2:$E$1899,0),1),body!$A$2:$A$34,0),1),"")</f>
        <v/>
      </c>
      <c r="D222" t="str">
        <f>IFERROR(INDEX(body!$B$2:$B$34,MATCH(INDEX(souhrn!$C$2:$C$1899,MATCH(CONCATENATE("2#",$B222),souhrn!$E$2:$E$1899,0),1),body!$A$2:$A$34,0),1),"")</f>
        <v/>
      </c>
      <c r="E222" t="str">
        <f>IFERROR(INDEX(body!$B$2:$B$34,MATCH(INDEX(souhrn!$C$2:$C$1899,MATCH(CONCATENATE("3#",$B222),souhrn!$E$2:$E$1899,0),1),body!$A$2:$A$34,0),1),"")</f>
        <v/>
      </c>
      <c r="F222" t="str">
        <f>IFERROR(INDEX(body!$B$2:$B$34,MATCH(INDEX(souhrn!$C$2:$C$1899,MATCH(CONCATENATE("4#",$B222),souhrn!$E$2:$E$1899,0),1),body!$A$2:$A$34,0),1),"")</f>
        <v/>
      </c>
      <c r="G222" t="str">
        <f>IFERROR(INDEX(body!$B$2:$B$34,MATCH(INDEX(souhrn!$C$2:$C$1899,MATCH(CONCATENATE("5#",$B222),souhrn!$E$2:$E$1899,0),1),body!$A$2:$A$34,0),1),"")</f>
        <v/>
      </c>
      <c r="H222" t="str">
        <f>IFERROR(INDEX(body!$B$2:$B$34,MATCH(INDEX(souhrn!$C$2:$C$1899,MATCH(CONCATENATE("6#",$B222),souhrn!$E$2:$E$1899,0),1),body!$A$2:$A$34,0),1),"")</f>
        <v/>
      </c>
      <c r="I222" t="str">
        <f>IFERROR(INDEX(body!$B$2:$B$34,MATCH(INDEX(souhrn!$C$2:$C$1899,MATCH(CONCATENATE("7#",$B222),souhrn!$E$2:$E$1899,0),1),body!$A$2:$A$34,0),1),"")</f>
        <v/>
      </c>
      <c r="J222" t="str">
        <f>IFERROR(INDEX(body!$B$2:$B$34,MATCH(INDEX(souhrn!$C$2:$C$1899,MATCH(CONCATENATE("8#",$B222),souhrn!$E$2:$E$1899,0),1),body!$A$2:$A$34,0),1),"")</f>
        <v/>
      </c>
      <c r="K222" t="str">
        <f>IFERROR(INDEX(body!$F$2:$F$34,MATCH(INDEX(souhrn!$C$2:$C$1899,MATCH(CONCATENATE("19#",$B222),souhrn!$E$2:$E$1899,0),1),body!$A$2:$A$34,0),1),"")</f>
        <v/>
      </c>
      <c r="L222" t="str">
        <f>IFERROR(INDEX(body!$F$2:$F$34,MATCH(INDEX(souhrn!$C$2:$C$1899,MATCH(CONCATENATE("20#",$B222),souhrn!$E$2:$E$1899,0),1),body!$A$2:$A$34,0),1),"")</f>
        <v/>
      </c>
      <c r="M222">
        <f>IFERROR(INDEX(body!$F$2:$F$34,MATCH(INDEX(souhrn!$C$2:$C$1899,MATCH(CONCATENATE("21#",$B222),souhrn!$E$2:$E$1899,0),1),body!$A$2:$A$34,0),1),"")</f>
        <v>22</v>
      </c>
      <c r="N222">
        <f>IFERROR(INDEX(body!$F$2:$F$34,MATCH(INDEX(souhrn!$C$2:$C$1899,MATCH(CONCATENATE("22#",$B222),souhrn!$E$2:$E$1899,0),1),body!$A$2:$A$34,0),1),"")</f>
        <v>32</v>
      </c>
      <c r="O222" t="str">
        <f>IFERROR(INDEX(body!$F$2:$F$34,MATCH(INDEX(souhrn!$C$2:$C$1899,MATCH(CONCATENATE("23#",$B222),souhrn!$E$2:$E$1899,0),1),body!$A$2:$A$34,0),1),"")</f>
        <v/>
      </c>
      <c r="P222" t="str">
        <f>IFERROR(INDEX(body!$F$2:$F$34,MATCH(INDEX(souhrn!$C$2:$C$1899,MATCH(CONCATENATE("24#",$B222),souhrn!$E$2:$E$1899,0),1),body!$A$2:$A$34,0),1),"")</f>
        <v/>
      </c>
      <c r="Q222" t="str">
        <f>IFERROR(INDEX(body!$D$2:$D$34,MATCH(INDEX(souhrn!$C$2:$C$1899,MATCH(CONCATENATE("9#",$B222),souhrn!$E$2:$E$1899,0),1),body!$A$2:$A$34,0),1),"")</f>
        <v/>
      </c>
      <c r="R222" t="str">
        <f>IFERROR(INDEX(body!$D$2:$D$34,MATCH(INDEX(souhrn!$C$2:$C$1899,MATCH(CONCATENATE("10#",$B222),souhrn!$E$2:$E$1899,0),1),body!$A$2:$A$34,0),1),"")</f>
        <v/>
      </c>
      <c r="S222" t="str">
        <f>IFERROR(INDEX(body!$C$2:$C$34,MATCH(INDEX(souhrn!$C$2:$C$1899,MATCH(CONCATENATE("11#",$B222),souhrn!$E$2:$E$1899,0),1),body!$A$2:$A$34,0),1),"")</f>
        <v/>
      </c>
      <c r="T222" t="str">
        <f>IFERROR(INDEX(body!$C$2:$C$34,MATCH(INDEX(souhrn!$C$2:$C$1899,MATCH(CONCATENATE("12#",$B222),souhrn!$E$2:$E$1899,0),1),body!$A$2:$A$34,0),1),"")</f>
        <v/>
      </c>
      <c r="U222" t="str">
        <f>IFERROR(INDEX(body!$C$2:$C$34,MATCH(INDEX(souhrn!$C$2:$C$1899,MATCH(CONCATENATE("13#",$B222),souhrn!$E$2:$E$1899,0),1),body!$A$2:$A$34,0),1),"")</f>
        <v/>
      </c>
      <c r="V222" t="str">
        <f>IFERROR(INDEX(body!$C$2:$C$34,MATCH(INDEX(souhrn!$C$2:$C$1899,MATCH(CONCATENATE("14#",$B222),souhrn!$E$2:$E$1899,0),1),body!$A$2:$A$34,0),1),"")</f>
        <v/>
      </c>
      <c r="W222" t="str">
        <f>IFERROR(INDEX(body!$E$2:$E$34,MATCH(INDEX(souhrn!$C$2:$C$1899,MATCH(CONCATENATE("15#",$B222),souhrn!$E$2:$E$1899,0),1),body!$A$2:$A$34,0),1),"")</f>
        <v/>
      </c>
      <c r="X222" t="str">
        <f>IFERROR(INDEX(body!$E$2:$E$34,MATCH(INDEX(souhrn!$C$2:$C$1899,MATCH(CONCATENATE("16#",$B222),souhrn!$E$2:$E$1899,0),1),body!$A$2:$A$34,0),1),"")</f>
        <v/>
      </c>
      <c r="Y222" t="str">
        <f>IFERROR(INDEX(body!$E$2:$E$34,MATCH(INDEX(souhrn!$C$2:$C$1899,MATCH(CONCATENATE("17#",$B222),souhrn!$E$2:$E$1899,0),1),body!$A$2:$A$34,0),1),"")</f>
        <v/>
      </c>
      <c r="Z222" t="str">
        <f>IFERROR(INDEX(body!$E$2:$E$34,MATCH(INDEX(souhrn!$C$2:$C$1899,MATCH(CONCATENATE("18#",$B222),souhrn!$E$2:$E$1899,0),1),body!$A$2:$A$34,0),1),"")</f>
        <v/>
      </c>
      <c r="AA222">
        <f>INDEX(zavody!B:B,MATCH(B222,zavody!A:A,0))</f>
        <v>2</v>
      </c>
      <c r="AB222">
        <f t="shared" si="18"/>
        <v>54</v>
      </c>
      <c r="AC222">
        <f t="shared" si="19"/>
        <v>54</v>
      </c>
      <c r="AD222">
        <v>218</v>
      </c>
      <c r="AE222">
        <f t="shared" si="21"/>
        <v>54</v>
      </c>
      <c r="AF222">
        <v>80</v>
      </c>
    </row>
    <row r="223" spans="1:32" x14ac:dyDescent="0.45">
      <c r="A223">
        <v>910</v>
      </c>
      <c r="B223" t="s">
        <v>212</v>
      </c>
      <c r="C223" t="str">
        <f>IFERROR(INDEX(body!$B$2:$B$34,MATCH(INDEX(souhrn!$C$2:$C$1899,MATCH(CONCATENATE("1#",$B223),souhrn!$E$2:$E$1899,0),1),body!$A$2:$A$34,0),1),"")</f>
        <v/>
      </c>
      <c r="D223" t="str">
        <f>IFERROR(INDEX(body!$B$2:$B$34,MATCH(INDEX(souhrn!$C$2:$C$1899,MATCH(CONCATENATE("2#",$B223),souhrn!$E$2:$E$1899,0),1),body!$A$2:$A$34,0),1),"")</f>
        <v/>
      </c>
      <c r="E223" t="str">
        <f>IFERROR(INDEX(body!$B$2:$B$34,MATCH(INDEX(souhrn!$C$2:$C$1899,MATCH(CONCATENATE("3#",$B223),souhrn!$E$2:$E$1899,0),1),body!$A$2:$A$34,0),1),"")</f>
        <v/>
      </c>
      <c r="F223" t="str">
        <f>IFERROR(INDEX(body!$B$2:$B$34,MATCH(INDEX(souhrn!$C$2:$C$1899,MATCH(CONCATENATE("4#",$B223),souhrn!$E$2:$E$1899,0),1),body!$A$2:$A$34,0),1),"")</f>
        <v/>
      </c>
      <c r="G223">
        <f>IFERROR(INDEX(body!$B$2:$B$34,MATCH(INDEX(souhrn!$C$2:$C$1899,MATCH(CONCATENATE("5#",$B223),souhrn!$E$2:$E$1899,0),1),body!$A$2:$A$34,0),1),"")</f>
        <v>12</v>
      </c>
      <c r="H223">
        <f>IFERROR(INDEX(body!$B$2:$B$34,MATCH(INDEX(souhrn!$C$2:$C$1899,MATCH(CONCATENATE("6#",$B223),souhrn!$E$2:$E$1899,0),1),body!$A$2:$A$34,0),1),"")</f>
        <v>12</v>
      </c>
      <c r="I223">
        <f>IFERROR(INDEX(body!$B$2:$B$34,MATCH(INDEX(souhrn!$C$2:$C$1899,MATCH(CONCATENATE("7#",$B223),souhrn!$E$2:$E$1899,0),1),body!$A$2:$A$34,0),1),"")</f>
        <v>14</v>
      </c>
      <c r="J223">
        <f>IFERROR(INDEX(body!$B$2:$B$34,MATCH(INDEX(souhrn!$C$2:$C$1899,MATCH(CONCATENATE("8#",$B223),souhrn!$E$2:$E$1899,0),1),body!$A$2:$A$34,0),1),"")</f>
        <v>16</v>
      </c>
      <c r="K223" t="str">
        <f>IFERROR(INDEX(body!$F$2:$F$34,MATCH(INDEX(souhrn!$C$2:$C$1899,MATCH(CONCATENATE("19#",$B223),souhrn!$E$2:$E$1899,0),1),body!$A$2:$A$34,0),1),"")</f>
        <v/>
      </c>
      <c r="L223" t="str">
        <f>IFERROR(INDEX(body!$F$2:$F$34,MATCH(INDEX(souhrn!$C$2:$C$1899,MATCH(CONCATENATE("20#",$B223),souhrn!$E$2:$E$1899,0),1),body!$A$2:$A$34,0),1),"")</f>
        <v/>
      </c>
      <c r="M223" t="str">
        <f>IFERROR(INDEX(body!$F$2:$F$34,MATCH(INDEX(souhrn!$C$2:$C$1899,MATCH(CONCATENATE("21#",$B223),souhrn!$E$2:$E$1899,0),1),body!$A$2:$A$34,0),1),"")</f>
        <v/>
      </c>
      <c r="N223" t="str">
        <f>IFERROR(INDEX(body!$F$2:$F$34,MATCH(INDEX(souhrn!$C$2:$C$1899,MATCH(CONCATENATE("22#",$B223),souhrn!$E$2:$E$1899,0),1),body!$A$2:$A$34,0),1),"")</f>
        <v/>
      </c>
      <c r="O223" t="str">
        <f>IFERROR(INDEX(body!$F$2:$F$34,MATCH(INDEX(souhrn!$C$2:$C$1899,MATCH(CONCATENATE("23#",$B223),souhrn!$E$2:$E$1899,0),1),body!$A$2:$A$34,0),1),"")</f>
        <v/>
      </c>
      <c r="P223" t="str">
        <f>IFERROR(INDEX(body!$F$2:$F$34,MATCH(INDEX(souhrn!$C$2:$C$1899,MATCH(CONCATENATE("24#",$B223),souhrn!$E$2:$E$1899,0),1),body!$A$2:$A$34,0),1),"")</f>
        <v/>
      </c>
      <c r="Q223" t="str">
        <f>IFERROR(INDEX(body!$D$2:$D$34,MATCH(INDEX(souhrn!$C$2:$C$1899,MATCH(CONCATENATE("9#",$B223),souhrn!$E$2:$E$1899,0),1),body!$A$2:$A$34,0),1),"")</f>
        <v/>
      </c>
      <c r="R223" t="str">
        <f>IFERROR(INDEX(body!$D$2:$D$34,MATCH(INDEX(souhrn!$C$2:$C$1899,MATCH(CONCATENATE("10#",$B223),souhrn!$E$2:$E$1899,0),1),body!$A$2:$A$34,0),1),"")</f>
        <v/>
      </c>
      <c r="S223" t="str">
        <f>IFERROR(INDEX(body!$C$2:$C$34,MATCH(INDEX(souhrn!$C$2:$C$1899,MATCH(CONCATENATE("11#",$B223),souhrn!$E$2:$E$1899,0),1),body!$A$2:$A$34,0),1),"")</f>
        <v/>
      </c>
      <c r="T223" t="str">
        <f>IFERROR(INDEX(body!$C$2:$C$34,MATCH(INDEX(souhrn!$C$2:$C$1899,MATCH(CONCATENATE("12#",$B223),souhrn!$E$2:$E$1899,0),1),body!$A$2:$A$34,0),1),"")</f>
        <v/>
      </c>
      <c r="U223" t="str">
        <f>IFERROR(INDEX(body!$C$2:$C$34,MATCH(INDEX(souhrn!$C$2:$C$1899,MATCH(CONCATENATE("13#",$B223),souhrn!$E$2:$E$1899,0),1),body!$A$2:$A$34,0),1),"")</f>
        <v/>
      </c>
      <c r="V223" t="str">
        <f>IFERROR(INDEX(body!$C$2:$C$34,MATCH(INDEX(souhrn!$C$2:$C$1899,MATCH(CONCATENATE("14#",$B223),souhrn!$E$2:$E$1899,0),1),body!$A$2:$A$34,0),1),"")</f>
        <v/>
      </c>
      <c r="W223" t="str">
        <f>IFERROR(INDEX(body!$E$2:$E$34,MATCH(INDEX(souhrn!$C$2:$C$1899,MATCH(CONCATENATE("15#",$B223),souhrn!$E$2:$E$1899,0),1),body!$A$2:$A$34,0),1),"")</f>
        <v/>
      </c>
      <c r="X223" t="str">
        <f>IFERROR(INDEX(body!$E$2:$E$34,MATCH(INDEX(souhrn!$C$2:$C$1899,MATCH(CONCATENATE("16#",$B223),souhrn!$E$2:$E$1899,0),1),body!$A$2:$A$34,0),1),"")</f>
        <v/>
      </c>
      <c r="Y223" t="str">
        <f>IFERROR(INDEX(body!$E$2:$E$34,MATCH(INDEX(souhrn!$C$2:$C$1899,MATCH(CONCATENATE("17#",$B223),souhrn!$E$2:$E$1899,0),1),body!$A$2:$A$34,0),1),"")</f>
        <v/>
      </c>
      <c r="Z223" t="str">
        <f>IFERROR(INDEX(body!$E$2:$E$34,MATCH(INDEX(souhrn!$C$2:$C$1899,MATCH(CONCATENATE("18#",$B223),souhrn!$E$2:$E$1899,0),1),body!$A$2:$A$34,0),1),"")</f>
        <v/>
      </c>
      <c r="AA223">
        <f>INDEX(zavody!B:B,MATCH(B223,zavody!A:A,0))</f>
        <v>4</v>
      </c>
      <c r="AB223">
        <f t="shared" si="18"/>
        <v>54</v>
      </c>
      <c r="AC223">
        <f t="shared" si="19"/>
        <v>54</v>
      </c>
      <c r="AD223">
        <v>219</v>
      </c>
      <c r="AE223">
        <f t="shared" si="21"/>
        <v>54</v>
      </c>
      <c r="AF223">
        <v>12</v>
      </c>
    </row>
    <row r="224" spans="1:32" x14ac:dyDescent="0.45">
      <c r="A224">
        <v>3707</v>
      </c>
      <c r="B224" t="s">
        <v>75</v>
      </c>
      <c r="C224" t="str">
        <f>IFERROR(INDEX(body!$B$2:$B$34,MATCH(INDEX(souhrn!$C$2:$C$1899,MATCH(CONCATENATE("1#",$B224),souhrn!$E$2:$E$1899,0),1),body!$A$2:$A$34,0),1),"")</f>
        <v/>
      </c>
      <c r="D224" t="str">
        <f>IFERROR(INDEX(body!$B$2:$B$34,MATCH(INDEX(souhrn!$C$2:$C$1899,MATCH(CONCATENATE("2#",$B224),souhrn!$E$2:$E$1899,0),1),body!$A$2:$A$34,0),1),"")</f>
        <v/>
      </c>
      <c r="E224" t="str">
        <f>IFERROR(INDEX(body!$B$2:$B$34,MATCH(INDEX(souhrn!$C$2:$C$1899,MATCH(CONCATENATE("3#",$B224),souhrn!$E$2:$E$1899,0),1),body!$A$2:$A$34,0),1),"")</f>
        <v/>
      </c>
      <c r="F224" t="str">
        <f>IFERROR(INDEX(body!$B$2:$B$34,MATCH(INDEX(souhrn!$C$2:$C$1899,MATCH(CONCATENATE("4#",$B224),souhrn!$E$2:$E$1899,0),1),body!$A$2:$A$34,0),1),"")</f>
        <v/>
      </c>
      <c r="G224" t="str">
        <f>IFERROR(INDEX(body!$B$2:$B$34,MATCH(INDEX(souhrn!$C$2:$C$1899,MATCH(CONCATENATE("5#",$B224),souhrn!$E$2:$E$1899,0),1),body!$A$2:$A$34,0),1),"")</f>
        <v/>
      </c>
      <c r="H224" t="str">
        <f>IFERROR(INDEX(body!$B$2:$B$34,MATCH(INDEX(souhrn!$C$2:$C$1899,MATCH(CONCATENATE("6#",$B224),souhrn!$E$2:$E$1899,0),1),body!$A$2:$A$34,0),1),"")</f>
        <v/>
      </c>
      <c r="I224" t="str">
        <f>IFERROR(INDEX(body!$B$2:$B$34,MATCH(INDEX(souhrn!$C$2:$C$1899,MATCH(CONCATENATE("7#",$B224),souhrn!$E$2:$E$1899,0),1),body!$A$2:$A$34,0),1),"")</f>
        <v/>
      </c>
      <c r="J224" t="str">
        <f>IFERROR(INDEX(body!$B$2:$B$34,MATCH(INDEX(souhrn!$C$2:$C$1899,MATCH(CONCATENATE("8#",$B224),souhrn!$E$2:$E$1899,0),1),body!$A$2:$A$34,0),1),"")</f>
        <v/>
      </c>
      <c r="K224" t="str">
        <f>IFERROR(INDEX(body!$F$2:$F$34,MATCH(INDEX(souhrn!$C$2:$C$1899,MATCH(CONCATENATE("19#",$B224),souhrn!$E$2:$E$1899,0),1),body!$A$2:$A$34,0),1),"")</f>
        <v/>
      </c>
      <c r="L224" t="str">
        <f>IFERROR(INDEX(body!$F$2:$F$34,MATCH(INDEX(souhrn!$C$2:$C$1899,MATCH(CONCATENATE("20#",$B224),souhrn!$E$2:$E$1899,0),1),body!$A$2:$A$34,0),1),"")</f>
        <v/>
      </c>
      <c r="M224" t="str">
        <f>IFERROR(INDEX(body!$F$2:$F$34,MATCH(INDEX(souhrn!$C$2:$C$1899,MATCH(CONCATENATE("21#",$B224),souhrn!$E$2:$E$1899,0),1),body!$A$2:$A$34,0),1),"")</f>
        <v/>
      </c>
      <c r="N224" t="str">
        <f>IFERROR(INDEX(body!$F$2:$F$34,MATCH(INDEX(souhrn!$C$2:$C$1899,MATCH(CONCATENATE("22#",$B224),souhrn!$E$2:$E$1899,0),1),body!$A$2:$A$34,0),1),"")</f>
        <v/>
      </c>
      <c r="O224" t="str">
        <f>IFERROR(INDEX(body!$F$2:$F$34,MATCH(INDEX(souhrn!$C$2:$C$1899,MATCH(CONCATENATE("23#",$B224),souhrn!$E$2:$E$1899,0),1),body!$A$2:$A$34,0),1),"")</f>
        <v/>
      </c>
      <c r="P224" t="str">
        <f>IFERROR(INDEX(body!$F$2:$F$34,MATCH(INDEX(souhrn!$C$2:$C$1899,MATCH(CONCATENATE("24#",$B224),souhrn!$E$2:$E$1899,0),1),body!$A$2:$A$34,0),1),"")</f>
        <v/>
      </c>
      <c r="Q224" t="str">
        <f>IFERROR(INDEX(body!$D$2:$D$34,MATCH(INDEX(souhrn!$C$2:$C$1899,MATCH(CONCATENATE("9#",$B224),souhrn!$E$2:$E$1899,0),1),body!$A$2:$A$34,0),1),"")</f>
        <v/>
      </c>
      <c r="R224" t="str">
        <f>IFERROR(INDEX(body!$D$2:$D$34,MATCH(INDEX(souhrn!$C$2:$C$1899,MATCH(CONCATENATE("10#",$B224),souhrn!$E$2:$E$1899,0),1),body!$A$2:$A$34,0),1),"")</f>
        <v/>
      </c>
      <c r="S224" t="str">
        <f>IFERROR(INDEX(body!$C$2:$C$34,MATCH(INDEX(souhrn!$C$2:$C$1899,MATCH(CONCATENATE("11#",$B224),souhrn!$E$2:$E$1899,0),1),body!$A$2:$A$34,0),1),"")</f>
        <v/>
      </c>
      <c r="T224" t="str">
        <f>IFERROR(INDEX(body!$C$2:$C$34,MATCH(INDEX(souhrn!$C$2:$C$1899,MATCH(CONCATENATE("12#",$B224),souhrn!$E$2:$E$1899,0),1),body!$A$2:$A$34,0),1),"")</f>
        <v/>
      </c>
      <c r="U224" t="str">
        <f>IFERROR(INDEX(body!$C$2:$C$34,MATCH(INDEX(souhrn!$C$2:$C$1899,MATCH(CONCATENATE("13#",$B224),souhrn!$E$2:$E$1899,0),1),body!$A$2:$A$34,0),1),"")</f>
        <v/>
      </c>
      <c r="V224" t="str">
        <f>IFERROR(INDEX(body!$C$2:$C$34,MATCH(INDEX(souhrn!$C$2:$C$1899,MATCH(CONCATENATE("14#",$B224),souhrn!$E$2:$E$1899,0),1),body!$A$2:$A$34,0),1),"")</f>
        <v/>
      </c>
      <c r="W224">
        <f>IFERROR(INDEX(body!$E$2:$E$34,MATCH(INDEX(souhrn!$C$2:$C$1899,MATCH(CONCATENATE("15#",$B224),souhrn!$E$2:$E$1899,0),1),body!$A$2:$A$34,0),1),"")</f>
        <v>16</v>
      </c>
      <c r="X224">
        <f>IFERROR(INDEX(body!$E$2:$E$34,MATCH(INDEX(souhrn!$C$2:$C$1899,MATCH(CONCATENATE("16#",$B224),souhrn!$E$2:$E$1899,0),1),body!$A$2:$A$34,0),1),"")</f>
        <v>22</v>
      </c>
      <c r="Y224">
        <f>IFERROR(INDEX(body!$E$2:$E$34,MATCH(INDEX(souhrn!$C$2:$C$1899,MATCH(CONCATENATE("17#",$B224),souhrn!$E$2:$E$1899,0),1),body!$A$2:$A$34,0),1),"")</f>
        <v>4</v>
      </c>
      <c r="Z224">
        <f>IFERROR(INDEX(body!$E$2:$E$34,MATCH(INDEX(souhrn!$C$2:$C$1899,MATCH(CONCATENATE("18#",$B224),souhrn!$E$2:$E$1899,0),1),body!$A$2:$A$34,0),1),"")</f>
        <v>12</v>
      </c>
      <c r="AA224">
        <f>INDEX(zavody!B:B,MATCH(B224,zavody!A:A,0))</f>
        <v>4</v>
      </c>
      <c r="AB224">
        <f t="shared" si="18"/>
        <v>54</v>
      </c>
      <c r="AC224">
        <f t="shared" si="19"/>
        <v>54</v>
      </c>
      <c r="AD224">
        <v>220</v>
      </c>
      <c r="AE224">
        <f t="shared" si="21"/>
        <v>0</v>
      </c>
      <c r="AF224">
        <v>91</v>
      </c>
    </row>
    <row r="225" spans="1:32" x14ac:dyDescent="0.45">
      <c r="A225">
        <v>6780</v>
      </c>
      <c r="B225" t="s">
        <v>191</v>
      </c>
      <c r="C225" t="str">
        <f>IFERROR(INDEX(body!$B$2:$B$34,MATCH(INDEX(souhrn!$C$2:$C$1899,MATCH(CONCATENATE("1#",$B225),souhrn!$E$2:$E$1899,0),1),body!$A$2:$A$34,0),1),"")</f>
        <v/>
      </c>
      <c r="D225" t="str">
        <f>IFERROR(INDEX(body!$B$2:$B$34,MATCH(INDEX(souhrn!$C$2:$C$1899,MATCH(CONCATENATE("2#",$B225),souhrn!$E$2:$E$1899,0),1),body!$A$2:$A$34,0),1),"")</f>
        <v/>
      </c>
      <c r="E225" t="str">
        <f>IFERROR(INDEX(body!$B$2:$B$34,MATCH(INDEX(souhrn!$C$2:$C$1899,MATCH(CONCATENATE("3#",$B225),souhrn!$E$2:$E$1899,0),1),body!$A$2:$A$34,0),1),"")</f>
        <v/>
      </c>
      <c r="F225" t="str">
        <f>IFERROR(INDEX(body!$B$2:$B$34,MATCH(INDEX(souhrn!$C$2:$C$1899,MATCH(CONCATENATE("4#",$B225),souhrn!$E$2:$E$1899,0),1),body!$A$2:$A$34,0),1),"")</f>
        <v/>
      </c>
      <c r="G225" t="str">
        <f>IFERROR(INDEX(body!$B$2:$B$34,MATCH(INDEX(souhrn!$C$2:$C$1899,MATCH(CONCATENATE("5#",$B225),souhrn!$E$2:$E$1899,0),1),body!$A$2:$A$34,0),1),"")</f>
        <v/>
      </c>
      <c r="H225" t="str">
        <f>IFERROR(INDEX(body!$B$2:$B$34,MATCH(INDEX(souhrn!$C$2:$C$1899,MATCH(CONCATENATE("6#",$B225),souhrn!$E$2:$E$1899,0),1),body!$A$2:$A$34,0),1),"")</f>
        <v/>
      </c>
      <c r="I225" t="str">
        <f>IFERROR(INDEX(body!$B$2:$B$34,MATCH(INDEX(souhrn!$C$2:$C$1899,MATCH(CONCATENATE("7#",$B225),souhrn!$E$2:$E$1899,0),1),body!$A$2:$A$34,0),1),"")</f>
        <v/>
      </c>
      <c r="J225" t="str">
        <f>IFERROR(INDEX(body!$B$2:$B$34,MATCH(INDEX(souhrn!$C$2:$C$1899,MATCH(CONCATENATE("8#",$B225),souhrn!$E$2:$E$1899,0),1),body!$A$2:$A$34,0),1),"")</f>
        <v/>
      </c>
      <c r="K225" t="str">
        <f>IFERROR(INDEX(body!$F$2:$F$34,MATCH(INDEX(souhrn!$C$2:$C$1899,MATCH(CONCATENATE("19#",$B225),souhrn!$E$2:$E$1899,0),1),body!$A$2:$A$34,0),1),"")</f>
        <v/>
      </c>
      <c r="L225" t="str">
        <f>IFERROR(INDEX(body!$F$2:$F$34,MATCH(INDEX(souhrn!$C$2:$C$1899,MATCH(CONCATENATE("20#",$B225),souhrn!$E$2:$E$1899,0),1),body!$A$2:$A$34,0),1),"")</f>
        <v/>
      </c>
      <c r="M225" t="str">
        <f>IFERROR(INDEX(body!$F$2:$F$34,MATCH(INDEX(souhrn!$C$2:$C$1899,MATCH(CONCATENATE("21#",$B225),souhrn!$E$2:$E$1899,0),1),body!$A$2:$A$34,0),1),"")</f>
        <v/>
      </c>
      <c r="N225" t="str">
        <f>IFERROR(INDEX(body!$F$2:$F$34,MATCH(INDEX(souhrn!$C$2:$C$1899,MATCH(CONCATENATE("22#",$B225),souhrn!$E$2:$E$1899,0),1),body!$A$2:$A$34,0),1),"")</f>
        <v/>
      </c>
      <c r="O225" t="str">
        <f>IFERROR(INDEX(body!$F$2:$F$34,MATCH(INDEX(souhrn!$C$2:$C$1899,MATCH(CONCATENATE("23#",$B225),souhrn!$E$2:$E$1899,0),1),body!$A$2:$A$34,0),1),"")</f>
        <v/>
      </c>
      <c r="P225" t="str">
        <f>IFERROR(INDEX(body!$F$2:$F$34,MATCH(INDEX(souhrn!$C$2:$C$1899,MATCH(CONCATENATE("24#",$B225),souhrn!$E$2:$E$1899,0),1),body!$A$2:$A$34,0),1),"")</f>
        <v/>
      </c>
      <c r="Q225" t="str">
        <f>IFERROR(INDEX(body!$D$2:$D$34,MATCH(INDEX(souhrn!$C$2:$C$1899,MATCH(CONCATENATE("9#",$B225),souhrn!$E$2:$E$1899,0),1),body!$A$2:$A$34,0),1),"")</f>
        <v/>
      </c>
      <c r="R225" t="str">
        <f>IFERROR(INDEX(body!$D$2:$D$34,MATCH(INDEX(souhrn!$C$2:$C$1899,MATCH(CONCATENATE("10#",$B225),souhrn!$E$2:$E$1899,0),1),body!$A$2:$A$34,0),1),"")</f>
        <v/>
      </c>
      <c r="S225">
        <f>IFERROR(INDEX(body!$C$2:$C$34,MATCH(INDEX(souhrn!$C$2:$C$1899,MATCH(CONCATENATE("11#",$B225),souhrn!$E$2:$E$1899,0),1),body!$A$2:$A$34,0),1),"")</f>
        <v>24</v>
      </c>
      <c r="T225">
        <f>IFERROR(INDEX(body!$C$2:$C$34,MATCH(INDEX(souhrn!$C$2:$C$1899,MATCH(CONCATENATE("12#",$B225),souhrn!$E$2:$E$1899,0),1),body!$A$2:$A$34,0),1),"")</f>
        <v>28</v>
      </c>
      <c r="U225" t="str">
        <f>IFERROR(INDEX(body!$C$2:$C$34,MATCH(INDEX(souhrn!$C$2:$C$1899,MATCH(CONCATENATE("13#",$B225),souhrn!$E$2:$E$1899,0),1),body!$A$2:$A$34,0),1),"")</f>
        <v/>
      </c>
      <c r="V225" t="str">
        <f>IFERROR(INDEX(body!$C$2:$C$34,MATCH(INDEX(souhrn!$C$2:$C$1899,MATCH(CONCATENATE("14#",$B225),souhrn!$E$2:$E$1899,0),1),body!$A$2:$A$34,0),1),"")</f>
        <v/>
      </c>
      <c r="W225" t="str">
        <f>IFERROR(INDEX(body!$E$2:$E$34,MATCH(INDEX(souhrn!$C$2:$C$1899,MATCH(CONCATENATE("15#",$B225),souhrn!$E$2:$E$1899,0),1),body!$A$2:$A$34,0),1),"")</f>
        <v/>
      </c>
      <c r="X225" t="str">
        <f>IFERROR(INDEX(body!$E$2:$E$34,MATCH(INDEX(souhrn!$C$2:$C$1899,MATCH(CONCATENATE("16#",$B225),souhrn!$E$2:$E$1899,0),1),body!$A$2:$A$34,0),1),"")</f>
        <v/>
      </c>
      <c r="Y225" t="str">
        <f>IFERROR(INDEX(body!$E$2:$E$34,MATCH(INDEX(souhrn!$C$2:$C$1899,MATCH(CONCATENATE("17#",$B225),souhrn!$E$2:$E$1899,0),1),body!$A$2:$A$34,0),1),"")</f>
        <v/>
      </c>
      <c r="Z225" t="str">
        <f>IFERROR(INDEX(body!$E$2:$E$34,MATCH(INDEX(souhrn!$C$2:$C$1899,MATCH(CONCATENATE("18#",$B225),souhrn!$E$2:$E$1899,0),1),body!$A$2:$A$34,0),1),"")</f>
        <v/>
      </c>
      <c r="AA225">
        <f>INDEX(zavody!B:B,MATCH(B225,zavody!A:A,0))</f>
        <v>2</v>
      </c>
      <c r="AB225">
        <f t="shared" si="18"/>
        <v>52</v>
      </c>
      <c r="AC225">
        <f t="shared" si="19"/>
        <v>52</v>
      </c>
      <c r="AD225">
        <v>221</v>
      </c>
      <c r="AE225">
        <f t="shared" si="21"/>
        <v>52</v>
      </c>
      <c r="AF225">
        <v>228</v>
      </c>
    </row>
    <row r="226" spans="1:32" x14ac:dyDescent="0.45">
      <c r="A226">
        <v>2268</v>
      </c>
      <c r="B226" t="s">
        <v>293</v>
      </c>
      <c r="C226" t="str">
        <f>IFERROR(INDEX(body!$B$2:$B$34,MATCH(INDEX(souhrn!$C$2:$C$1899,MATCH(CONCATENATE("1#",$B226),souhrn!$E$2:$E$1899,0),1),body!$A$2:$A$34,0),1),"")</f>
        <v/>
      </c>
      <c r="D226" t="str">
        <f>IFERROR(INDEX(body!$B$2:$B$34,MATCH(INDEX(souhrn!$C$2:$C$1899,MATCH(CONCATENATE("2#",$B226),souhrn!$E$2:$E$1899,0),1),body!$A$2:$A$34,0),1),"")</f>
        <v/>
      </c>
      <c r="E226" t="str">
        <f>IFERROR(INDEX(body!$B$2:$B$34,MATCH(INDEX(souhrn!$C$2:$C$1899,MATCH(CONCATENATE("3#",$B226),souhrn!$E$2:$E$1899,0),1),body!$A$2:$A$34,0),1),"")</f>
        <v/>
      </c>
      <c r="F226" t="str">
        <f>IFERROR(INDEX(body!$B$2:$B$34,MATCH(INDEX(souhrn!$C$2:$C$1899,MATCH(CONCATENATE("4#",$B226),souhrn!$E$2:$E$1899,0),1),body!$A$2:$A$34,0),1),"")</f>
        <v/>
      </c>
      <c r="G226" t="str">
        <f>IFERROR(INDEX(body!$B$2:$B$34,MATCH(INDEX(souhrn!$C$2:$C$1899,MATCH(CONCATENATE("5#",$B226),souhrn!$E$2:$E$1899,0),1),body!$A$2:$A$34,0),1),"")</f>
        <v/>
      </c>
      <c r="H226" t="str">
        <f>IFERROR(INDEX(body!$B$2:$B$34,MATCH(INDEX(souhrn!$C$2:$C$1899,MATCH(CONCATENATE("6#",$B226),souhrn!$E$2:$E$1899,0),1),body!$A$2:$A$34,0),1),"")</f>
        <v/>
      </c>
      <c r="I226" t="str">
        <f>IFERROR(INDEX(body!$B$2:$B$34,MATCH(INDEX(souhrn!$C$2:$C$1899,MATCH(CONCATENATE("7#",$B226),souhrn!$E$2:$E$1899,0),1),body!$A$2:$A$34,0),1),"")</f>
        <v/>
      </c>
      <c r="J226" t="str">
        <f>IFERROR(INDEX(body!$B$2:$B$34,MATCH(INDEX(souhrn!$C$2:$C$1899,MATCH(CONCATENATE("8#",$B226),souhrn!$E$2:$E$1899,0),1),body!$A$2:$A$34,0),1),"")</f>
        <v/>
      </c>
      <c r="K226" t="str">
        <f>IFERROR(INDEX(body!$F$2:$F$34,MATCH(INDEX(souhrn!$C$2:$C$1899,MATCH(CONCATENATE("19#",$B226),souhrn!$E$2:$E$1899,0),1),body!$A$2:$A$34,0),1),"")</f>
        <v/>
      </c>
      <c r="L226" t="str">
        <f>IFERROR(INDEX(body!$F$2:$F$34,MATCH(INDEX(souhrn!$C$2:$C$1899,MATCH(CONCATENATE("20#",$B226),souhrn!$E$2:$E$1899,0),1),body!$A$2:$A$34,0),1),"")</f>
        <v/>
      </c>
      <c r="M226" t="str">
        <f>IFERROR(INDEX(body!$F$2:$F$34,MATCH(INDEX(souhrn!$C$2:$C$1899,MATCH(CONCATENATE("21#",$B226),souhrn!$E$2:$E$1899,0),1),body!$A$2:$A$34,0),1),"")</f>
        <v/>
      </c>
      <c r="N226" t="str">
        <f>IFERROR(INDEX(body!$F$2:$F$34,MATCH(INDEX(souhrn!$C$2:$C$1899,MATCH(CONCATENATE("22#",$B226),souhrn!$E$2:$E$1899,0),1),body!$A$2:$A$34,0),1),"")</f>
        <v/>
      </c>
      <c r="O226" t="str">
        <f>IFERROR(INDEX(body!$F$2:$F$34,MATCH(INDEX(souhrn!$C$2:$C$1899,MATCH(CONCATENATE("23#",$B226),souhrn!$E$2:$E$1899,0),1),body!$A$2:$A$34,0),1),"")</f>
        <v/>
      </c>
      <c r="P226" t="str">
        <f>IFERROR(INDEX(body!$F$2:$F$34,MATCH(INDEX(souhrn!$C$2:$C$1899,MATCH(CONCATENATE("24#",$B226),souhrn!$E$2:$E$1899,0),1),body!$A$2:$A$34,0),1),"")</f>
        <v/>
      </c>
      <c r="Q226" t="str">
        <f>IFERROR(INDEX(body!$D$2:$D$34,MATCH(INDEX(souhrn!$C$2:$C$1899,MATCH(CONCATENATE("9#",$B226),souhrn!$E$2:$E$1899,0),1),body!$A$2:$A$34,0),1),"")</f>
        <v/>
      </c>
      <c r="R226" t="str">
        <f>IFERROR(INDEX(body!$D$2:$D$34,MATCH(INDEX(souhrn!$C$2:$C$1899,MATCH(CONCATENATE("10#",$B226),souhrn!$E$2:$E$1899,0),1),body!$A$2:$A$34,0),1),"")</f>
        <v/>
      </c>
      <c r="S226" t="str">
        <f>IFERROR(INDEX(body!$C$2:$C$34,MATCH(INDEX(souhrn!$C$2:$C$1899,MATCH(CONCATENATE("11#",$B226),souhrn!$E$2:$E$1899,0),1),body!$A$2:$A$34,0),1),"")</f>
        <v/>
      </c>
      <c r="T226" t="str">
        <f>IFERROR(INDEX(body!$C$2:$C$34,MATCH(INDEX(souhrn!$C$2:$C$1899,MATCH(CONCATENATE("12#",$B226),souhrn!$E$2:$E$1899,0),1),body!$A$2:$A$34,0),1),"")</f>
        <v/>
      </c>
      <c r="U226" t="str">
        <f>IFERROR(INDEX(body!$C$2:$C$34,MATCH(INDEX(souhrn!$C$2:$C$1899,MATCH(CONCATENATE("13#",$B226),souhrn!$E$2:$E$1899,0),1),body!$A$2:$A$34,0),1),"")</f>
        <v/>
      </c>
      <c r="V226" t="str">
        <f>IFERROR(INDEX(body!$C$2:$C$34,MATCH(INDEX(souhrn!$C$2:$C$1899,MATCH(CONCATENATE("14#",$B226),souhrn!$E$2:$E$1899,0),1),body!$A$2:$A$34,0),1),"")</f>
        <v/>
      </c>
      <c r="W226">
        <f>IFERROR(INDEX(body!$E$2:$E$34,MATCH(INDEX(souhrn!$C$2:$C$1899,MATCH(CONCATENATE("15#",$B226),souhrn!$E$2:$E$1899,0),1),body!$A$2:$A$34,0),1),"")</f>
        <v>18</v>
      </c>
      <c r="X226">
        <f>IFERROR(INDEX(body!$E$2:$E$34,MATCH(INDEX(souhrn!$C$2:$C$1899,MATCH(CONCATENATE("16#",$B226),souhrn!$E$2:$E$1899,0),1),body!$A$2:$A$34,0),1),"")</f>
        <v>6</v>
      </c>
      <c r="Y226">
        <f>IFERROR(INDEX(body!$E$2:$E$34,MATCH(INDEX(souhrn!$C$2:$C$1899,MATCH(CONCATENATE("17#",$B226),souhrn!$E$2:$E$1899,0),1),body!$A$2:$A$34,0),1),"")</f>
        <v>18</v>
      </c>
      <c r="Z226">
        <f>IFERROR(INDEX(body!$E$2:$E$34,MATCH(INDEX(souhrn!$C$2:$C$1899,MATCH(CONCATENATE("18#",$B226),souhrn!$E$2:$E$1899,0),1),body!$A$2:$A$34,0),1),"")</f>
        <v>10</v>
      </c>
      <c r="AA226">
        <f>INDEX(zavody!B:B,MATCH(B226,zavody!A:A,0))</f>
        <v>4</v>
      </c>
      <c r="AB226">
        <f t="shared" si="18"/>
        <v>52</v>
      </c>
      <c r="AC226">
        <f t="shared" si="19"/>
        <v>52</v>
      </c>
      <c r="AD226">
        <v>222</v>
      </c>
      <c r="AE226">
        <f t="shared" si="21"/>
        <v>0</v>
      </c>
      <c r="AF226">
        <v>24</v>
      </c>
    </row>
    <row r="227" spans="1:32" x14ac:dyDescent="0.45">
      <c r="A227">
        <v>2363</v>
      </c>
      <c r="B227" t="s">
        <v>301</v>
      </c>
      <c r="C227" t="str">
        <f>IFERROR(INDEX(body!$B$2:$B$34,MATCH(INDEX(souhrn!$C$2:$C$1899,MATCH(CONCATENATE("1#",$B227),souhrn!$E$2:$E$1899,0),1),body!$A$2:$A$34,0),1),"")</f>
        <v/>
      </c>
      <c r="D227" t="str">
        <f>IFERROR(INDEX(body!$B$2:$B$34,MATCH(INDEX(souhrn!$C$2:$C$1899,MATCH(CONCATENATE("2#",$B227),souhrn!$E$2:$E$1899,0),1),body!$A$2:$A$34,0),1),"")</f>
        <v/>
      </c>
      <c r="E227" t="str">
        <f>IFERROR(INDEX(body!$B$2:$B$34,MATCH(INDEX(souhrn!$C$2:$C$1899,MATCH(CONCATENATE("3#",$B227),souhrn!$E$2:$E$1899,0),1),body!$A$2:$A$34,0),1),"")</f>
        <v/>
      </c>
      <c r="F227" t="str">
        <f>IFERROR(INDEX(body!$B$2:$B$34,MATCH(INDEX(souhrn!$C$2:$C$1899,MATCH(CONCATENATE("4#",$B227),souhrn!$E$2:$E$1899,0),1),body!$A$2:$A$34,0),1),"")</f>
        <v/>
      </c>
      <c r="G227" t="str">
        <f>IFERROR(INDEX(body!$B$2:$B$34,MATCH(INDEX(souhrn!$C$2:$C$1899,MATCH(CONCATENATE("5#",$B227),souhrn!$E$2:$E$1899,0),1),body!$A$2:$A$34,0),1),"")</f>
        <v/>
      </c>
      <c r="H227" t="str">
        <f>IFERROR(INDEX(body!$B$2:$B$34,MATCH(INDEX(souhrn!$C$2:$C$1899,MATCH(CONCATENATE("6#",$B227),souhrn!$E$2:$E$1899,0),1),body!$A$2:$A$34,0),1),"")</f>
        <v/>
      </c>
      <c r="I227" t="str">
        <f>IFERROR(INDEX(body!$B$2:$B$34,MATCH(INDEX(souhrn!$C$2:$C$1899,MATCH(CONCATENATE("7#",$B227),souhrn!$E$2:$E$1899,0),1),body!$A$2:$A$34,0),1),"")</f>
        <v/>
      </c>
      <c r="J227" t="str">
        <f>IFERROR(INDEX(body!$B$2:$B$34,MATCH(INDEX(souhrn!$C$2:$C$1899,MATCH(CONCATENATE("8#",$B227),souhrn!$E$2:$E$1899,0),1),body!$A$2:$A$34,0),1),"")</f>
        <v/>
      </c>
      <c r="K227" t="str">
        <f>IFERROR(INDEX(body!$F$2:$F$34,MATCH(INDEX(souhrn!$C$2:$C$1899,MATCH(CONCATENATE("19#",$B227),souhrn!$E$2:$E$1899,0),1),body!$A$2:$A$34,0),1),"")</f>
        <v/>
      </c>
      <c r="L227" t="str">
        <f>IFERROR(INDEX(body!$F$2:$F$34,MATCH(INDEX(souhrn!$C$2:$C$1899,MATCH(CONCATENATE("20#",$B227),souhrn!$E$2:$E$1899,0),1),body!$A$2:$A$34,0),1),"")</f>
        <v/>
      </c>
      <c r="M227" t="str">
        <f>IFERROR(INDEX(body!$F$2:$F$34,MATCH(INDEX(souhrn!$C$2:$C$1899,MATCH(CONCATENATE("21#",$B227),souhrn!$E$2:$E$1899,0),1),body!$A$2:$A$34,0),1),"")</f>
        <v/>
      </c>
      <c r="N227" t="str">
        <f>IFERROR(INDEX(body!$F$2:$F$34,MATCH(INDEX(souhrn!$C$2:$C$1899,MATCH(CONCATENATE("22#",$B227),souhrn!$E$2:$E$1899,0),1),body!$A$2:$A$34,0),1),"")</f>
        <v/>
      </c>
      <c r="O227" t="str">
        <f>IFERROR(INDEX(body!$F$2:$F$34,MATCH(INDEX(souhrn!$C$2:$C$1899,MATCH(CONCATENATE("23#",$B227),souhrn!$E$2:$E$1899,0),1),body!$A$2:$A$34,0),1),"")</f>
        <v/>
      </c>
      <c r="P227" t="str">
        <f>IFERROR(INDEX(body!$F$2:$F$34,MATCH(INDEX(souhrn!$C$2:$C$1899,MATCH(CONCATENATE("24#",$B227),souhrn!$E$2:$E$1899,0),1),body!$A$2:$A$34,0),1),"")</f>
        <v/>
      </c>
      <c r="Q227" t="str">
        <f>IFERROR(INDEX(body!$D$2:$D$34,MATCH(INDEX(souhrn!$C$2:$C$1899,MATCH(CONCATENATE("9#",$B227),souhrn!$E$2:$E$1899,0),1),body!$A$2:$A$34,0),1),"")</f>
        <v/>
      </c>
      <c r="R227" t="str">
        <f>IFERROR(INDEX(body!$D$2:$D$34,MATCH(INDEX(souhrn!$C$2:$C$1899,MATCH(CONCATENATE("10#",$B227),souhrn!$E$2:$E$1899,0),1),body!$A$2:$A$34,0),1),"")</f>
        <v/>
      </c>
      <c r="S227" t="str">
        <f>IFERROR(INDEX(body!$C$2:$C$34,MATCH(INDEX(souhrn!$C$2:$C$1899,MATCH(CONCATENATE("11#",$B227),souhrn!$E$2:$E$1899,0),1),body!$A$2:$A$34,0),1),"")</f>
        <v/>
      </c>
      <c r="T227" t="str">
        <f>IFERROR(INDEX(body!$C$2:$C$34,MATCH(INDEX(souhrn!$C$2:$C$1899,MATCH(CONCATENATE("12#",$B227),souhrn!$E$2:$E$1899,0),1),body!$A$2:$A$34,0),1),"")</f>
        <v/>
      </c>
      <c r="U227" t="str">
        <f>IFERROR(INDEX(body!$C$2:$C$34,MATCH(INDEX(souhrn!$C$2:$C$1899,MATCH(CONCATENATE("13#",$B227),souhrn!$E$2:$E$1899,0),1),body!$A$2:$A$34,0),1),"")</f>
        <v/>
      </c>
      <c r="V227" t="str">
        <f>IFERROR(INDEX(body!$C$2:$C$34,MATCH(INDEX(souhrn!$C$2:$C$1899,MATCH(CONCATENATE("14#",$B227),souhrn!$E$2:$E$1899,0),1),body!$A$2:$A$34,0),1),"")</f>
        <v/>
      </c>
      <c r="W227">
        <f>IFERROR(INDEX(body!$E$2:$E$34,MATCH(INDEX(souhrn!$C$2:$C$1899,MATCH(CONCATENATE("15#",$B227),souhrn!$E$2:$E$1899,0),1),body!$A$2:$A$34,0),1),"")</f>
        <v>8</v>
      </c>
      <c r="X227">
        <f>IFERROR(INDEX(body!$E$2:$E$34,MATCH(INDEX(souhrn!$C$2:$C$1899,MATCH(CONCATENATE("16#",$B227),souhrn!$E$2:$E$1899,0),1),body!$A$2:$A$34,0),1),"")</f>
        <v>14</v>
      </c>
      <c r="Y227">
        <f>IFERROR(INDEX(body!$E$2:$E$34,MATCH(INDEX(souhrn!$C$2:$C$1899,MATCH(CONCATENATE("17#",$B227),souhrn!$E$2:$E$1899,0),1),body!$A$2:$A$34,0),1),"")</f>
        <v>8</v>
      </c>
      <c r="Z227">
        <f>IFERROR(INDEX(body!$E$2:$E$34,MATCH(INDEX(souhrn!$C$2:$C$1899,MATCH(CONCATENATE("18#",$B227),souhrn!$E$2:$E$1899,0),1),body!$A$2:$A$34,0),1),"")</f>
        <v>22</v>
      </c>
      <c r="AA227">
        <f>INDEX(zavody!B:B,MATCH(B227,zavody!A:A,0))</f>
        <v>4</v>
      </c>
      <c r="AB227">
        <f t="shared" si="18"/>
        <v>52</v>
      </c>
      <c r="AC227">
        <f t="shared" si="19"/>
        <v>52</v>
      </c>
      <c r="AD227">
        <v>223</v>
      </c>
      <c r="AE227">
        <f t="shared" si="21"/>
        <v>0</v>
      </c>
      <c r="AF227">
        <v>48</v>
      </c>
    </row>
    <row r="228" spans="1:32" x14ac:dyDescent="0.45">
      <c r="A228">
        <v>5174</v>
      </c>
      <c r="B228" t="s">
        <v>312</v>
      </c>
      <c r="C228" t="str">
        <f>IFERROR(INDEX(body!$B$2:$B$34,MATCH(INDEX(souhrn!$C$2:$C$1899,MATCH(CONCATENATE("1#",$B228),souhrn!$E$2:$E$1899,0),1),body!$A$2:$A$34,0),1),"")</f>
        <v/>
      </c>
      <c r="D228" t="str">
        <f>IFERROR(INDEX(body!$B$2:$B$34,MATCH(INDEX(souhrn!$C$2:$C$1899,MATCH(CONCATENATE("2#",$B228),souhrn!$E$2:$E$1899,0),1),body!$A$2:$A$34,0),1),"")</f>
        <v/>
      </c>
      <c r="E228" t="str">
        <f>IFERROR(INDEX(body!$B$2:$B$34,MATCH(INDEX(souhrn!$C$2:$C$1899,MATCH(CONCATENATE("3#",$B228),souhrn!$E$2:$E$1899,0),1),body!$A$2:$A$34,0),1),"")</f>
        <v/>
      </c>
      <c r="F228" t="str">
        <f>IFERROR(INDEX(body!$B$2:$B$34,MATCH(INDEX(souhrn!$C$2:$C$1899,MATCH(CONCATENATE("4#",$B228),souhrn!$E$2:$E$1899,0),1),body!$A$2:$A$34,0),1),"")</f>
        <v/>
      </c>
      <c r="G228" t="str">
        <f>IFERROR(INDEX(body!$B$2:$B$34,MATCH(INDEX(souhrn!$C$2:$C$1899,MATCH(CONCATENATE("5#",$B228),souhrn!$E$2:$E$1899,0),1),body!$A$2:$A$34,0),1),"")</f>
        <v/>
      </c>
      <c r="H228" t="str">
        <f>IFERROR(INDEX(body!$B$2:$B$34,MATCH(INDEX(souhrn!$C$2:$C$1899,MATCH(CONCATENATE("6#",$B228),souhrn!$E$2:$E$1899,0),1),body!$A$2:$A$34,0),1),"")</f>
        <v/>
      </c>
      <c r="I228" t="str">
        <f>IFERROR(INDEX(body!$B$2:$B$34,MATCH(INDEX(souhrn!$C$2:$C$1899,MATCH(CONCATENATE("7#",$B228),souhrn!$E$2:$E$1899,0),1),body!$A$2:$A$34,0),1),"")</f>
        <v/>
      </c>
      <c r="J228" t="str">
        <f>IFERROR(INDEX(body!$B$2:$B$34,MATCH(INDEX(souhrn!$C$2:$C$1899,MATCH(CONCATENATE("8#",$B228),souhrn!$E$2:$E$1899,0),1),body!$A$2:$A$34,0),1),"")</f>
        <v/>
      </c>
      <c r="K228" t="str">
        <f>IFERROR(INDEX(body!$F$2:$F$34,MATCH(INDEX(souhrn!$C$2:$C$1899,MATCH(CONCATENATE("19#",$B228),souhrn!$E$2:$E$1899,0),1),body!$A$2:$A$34,0),1),"")</f>
        <v/>
      </c>
      <c r="L228" t="str">
        <f>IFERROR(INDEX(body!$F$2:$F$34,MATCH(INDEX(souhrn!$C$2:$C$1899,MATCH(CONCATENATE("20#",$B228),souhrn!$E$2:$E$1899,0),1),body!$A$2:$A$34,0),1),"")</f>
        <v/>
      </c>
      <c r="M228" t="str">
        <f>IFERROR(INDEX(body!$F$2:$F$34,MATCH(INDEX(souhrn!$C$2:$C$1899,MATCH(CONCATENATE("21#",$B228),souhrn!$E$2:$E$1899,0),1),body!$A$2:$A$34,0),1),"")</f>
        <v/>
      </c>
      <c r="N228" t="str">
        <f>IFERROR(INDEX(body!$F$2:$F$34,MATCH(INDEX(souhrn!$C$2:$C$1899,MATCH(CONCATENATE("22#",$B228),souhrn!$E$2:$E$1899,0),1),body!$A$2:$A$34,0),1),"")</f>
        <v/>
      </c>
      <c r="O228" t="str">
        <f>IFERROR(INDEX(body!$F$2:$F$34,MATCH(INDEX(souhrn!$C$2:$C$1899,MATCH(CONCATENATE("23#",$B228),souhrn!$E$2:$E$1899,0),1),body!$A$2:$A$34,0),1),"")</f>
        <v/>
      </c>
      <c r="P228" t="str">
        <f>IFERROR(INDEX(body!$F$2:$F$34,MATCH(INDEX(souhrn!$C$2:$C$1899,MATCH(CONCATENATE("24#",$B228),souhrn!$E$2:$E$1899,0),1),body!$A$2:$A$34,0),1),"")</f>
        <v/>
      </c>
      <c r="Q228" t="str">
        <f>IFERROR(INDEX(body!$D$2:$D$34,MATCH(INDEX(souhrn!$C$2:$C$1899,MATCH(CONCATENATE("9#",$B228),souhrn!$E$2:$E$1899,0),1),body!$A$2:$A$34,0),1),"")</f>
        <v/>
      </c>
      <c r="R228" t="str">
        <f>IFERROR(INDEX(body!$D$2:$D$34,MATCH(INDEX(souhrn!$C$2:$C$1899,MATCH(CONCATENATE("10#",$B228),souhrn!$E$2:$E$1899,0),1),body!$A$2:$A$34,0),1),"")</f>
        <v/>
      </c>
      <c r="S228" t="str">
        <f>IFERROR(INDEX(body!$C$2:$C$34,MATCH(INDEX(souhrn!$C$2:$C$1899,MATCH(CONCATENATE("11#",$B228),souhrn!$E$2:$E$1899,0),1),body!$A$2:$A$34,0),1),"")</f>
        <v/>
      </c>
      <c r="T228" t="str">
        <f>IFERROR(INDEX(body!$C$2:$C$34,MATCH(INDEX(souhrn!$C$2:$C$1899,MATCH(CONCATENATE("12#",$B228),souhrn!$E$2:$E$1899,0),1),body!$A$2:$A$34,0),1),"")</f>
        <v/>
      </c>
      <c r="U228" t="str">
        <f>IFERROR(INDEX(body!$C$2:$C$34,MATCH(INDEX(souhrn!$C$2:$C$1899,MATCH(CONCATENATE("13#",$B228),souhrn!$E$2:$E$1899,0),1),body!$A$2:$A$34,0),1),"")</f>
        <v/>
      </c>
      <c r="V228" t="str">
        <f>IFERROR(INDEX(body!$C$2:$C$34,MATCH(INDEX(souhrn!$C$2:$C$1899,MATCH(CONCATENATE("14#",$B228),souhrn!$E$2:$E$1899,0),1),body!$A$2:$A$34,0),1),"")</f>
        <v/>
      </c>
      <c r="W228">
        <f>IFERROR(INDEX(body!$E$2:$E$34,MATCH(INDEX(souhrn!$C$2:$C$1899,MATCH(CONCATENATE("15#",$B228),souhrn!$E$2:$E$1899,0),1),body!$A$2:$A$34,0),1),"")</f>
        <v>14</v>
      </c>
      <c r="X228">
        <f>IFERROR(INDEX(body!$E$2:$E$34,MATCH(INDEX(souhrn!$C$2:$C$1899,MATCH(CONCATENATE("16#",$B228),souhrn!$E$2:$E$1899,0),1),body!$A$2:$A$34,0),1),"")</f>
        <v>14</v>
      </c>
      <c r="Y228">
        <f>IFERROR(INDEX(body!$E$2:$E$34,MATCH(INDEX(souhrn!$C$2:$C$1899,MATCH(CONCATENATE("17#",$B228),souhrn!$E$2:$E$1899,0),1),body!$A$2:$A$34,0),1),"")</f>
        <v>12</v>
      </c>
      <c r="Z228">
        <f>IFERROR(INDEX(body!$E$2:$E$34,MATCH(INDEX(souhrn!$C$2:$C$1899,MATCH(CONCATENATE("18#",$B228),souhrn!$E$2:$E$1899,0),1),body!$A$2:$A$34,0),1),"")</f>
        <v>12</v>
      </c>
      <c r="AA228">
        <f>INDEX(zavody!B:B,MATCH(B228,zavody!A:A,0))</f>
        <v>4</v>
      </c>
      <c r="AB228">
        <f t="shared" si="18"/>
        <v>52</v>
      </c>
      <c r="AC228">
        <f t="shared" si="19"/>
        <v>52</v>
      </c>
      <c r="AD228">
        <v>224</v>
      </c>
      <c r="AE228">
        <f t="shared" si="21"/>
        <v>0</v>
      </c>
      <c r="AF228">
        <v>145</v>
      </c>
    </row>
    <row r="229" spans="1:32" x14ac:dyDescent="0.45">
      <c r="A229">
        <v>3435</v>
      </c>
      <c r="B229" t="s">
        <v>110</v>
      </c>
      <c r="C229" t="str">
        <f>IFERROR(INDEX(body!$B$2:$B$34,MATCH(INDEX(souhrn!$C$2:$C$1899,MATCH(CONCATENATE("1#",$B229),souhrn!$E$2:$E$1899,0),1),body!$A$2:$A$34,0),1),"")</f>
        <v/>
      </c>
      <c r="D229" t="str">
        <f>IFERROR(INDEX(body!$B$2:$B$34,MATCH(INDEX(souhrn!$C$2:$C$1899,MATCH(CONCATENATE("2#",$B229),souhrn!$E$2:$E$1899,0),1),body!$A$2:$A$34,0),1),"")</f>
        <v/>
      </c>
      <c r="E229" t="str">
        <f>IFERROR(INDEX(body!$B$2:$B$34,MATCH(INDEX(souhrn!$C$2:$C$1899,MATCH(CONCATENATE("3#",$B229),souhrn!$E$2:$E$1899,0),1),body!$A$2:$A$34,0),1),"")</f>
        <v/>
      </c>
      <c r="F229" t="str">
        <f>IFERROR(INDEX(body!$B$2:$B$34,MATCH(INDEX(souhrn!$C$2:$C$1899,MATCH(CONCATENATE("4#",$B229),souhrn!$E$2:$E$1899,0),1),body!$A$2:$A$34,0),1),"")</f>
        <v/>
      </c>
      <c r="G229" t="str">
        <f>IFERROR(INDEX(body!$B$2:$B$34,MATCH(INDEX(souhrn!$C$2:$C$1899,MATCH(CONCATENATE("5#",$B229),souhrn!$E$2:$E$1899,0),1),body!$A$2:$A$34,0),1),"")</f>
        <v/>
      </c>
      <c r="H229" t="str">
        <f>IFERROR(INDEX(body!$B$2:$B$34,MATCH(INDEX(souhrn!$C$2:$C$1899,MATCH(CONCATENATE("6#",$B229),souhrn!$E$2:$E$1899,0),1),body!$A$2:$A$34,0),1),"")</f>
        <v/>
      </c>
      <c r="I229" t="str">
        <f>IFERROR(INDEX(body!$B$2:$B$34,MATCH(INDEX(souhrn!$C$2:$C$1899,MATCH(CONCATENATE("7#",$B229),souhrn!$E$2:$E$1899,0),1),body!$A$2:$A$34,0),1),"")</f>
        <v/>
      </c>
      <c r="J229" t="str">
        <f>IFERROR(INDEX(body!$B$2:$B$34,MATCH(INDEX(souhrn!$C$2:$C$1899,MATCH(CONCATENATE("8#",$B229),souhrn!$E$2:$E$1899,0),1),body!$A$2:$A$34,0),1),"")</f>
        <v/>
      </c>
      <c r="K229" t="str">
        <f>IFERROR(INDEX(body!$F$2:$F$34,MATCH(INDEX(souhrn!$C$2:$C$1899,MATCH(CONCATENATE("19#",$B229),souhrn!$E$2:$E$1899,0),1),body!$A$2:$A$34,0),1),"")</f>
        <v/>
      </c>
      <c r="L229" t="str">
        <f>IFERROR(INDEX(body!$F$2:$F$34,MATCH(INDEX(souhrn!$C$2:$C$1899,MATCH(CONCATENATE("20#",$B229),souhrn!$E$2:$E$1899,0),1),body!$A$2:$A$34,0),1),"")</f>
        <v/>
      </c>
      <c r="M229" t="str">
        <f>IFERROR(INDEX(body!$F$2:$F$34,MATCH(INDEX(souhrn!$C$2:$C$1899,MATCH(CONCATENATE("21#",$B229),souhrn!$E$2:$E$1899,0),1),body!$A$2:$A$34,0),1),"")</f>
        <v/>
      </c>
      <c r="N229" t="str">
        <f>IFERROR(INDEX(body!$F$2:$F$34,MATCH(INDEX(souhrn!$C$2:$C$1899,MATCH(CONCATENATE("22#",$B229),souhrn!$E$2:$E$1899,0),1),body!$A$2:$A$34,0),1),"")</f>
        <v/>
      </c>
      <c r="O229" t="str">
        <f>IFERROR(INDEX(body!$F$2:$F$34,MATCH(INDEX(souhrn!$C$2:$C$1899,MATCH(CONCATENATE("23#",$B229),souhrn!$E$2:$E$1899,0),1),body!$A$2:$A$34,0),1),"")</f>
        <v/>
      </c>
      <c r="P229" t="str">
        <f>IFERROR(INDEX(body!$F$2:$F$34,MATCH(INDEX(souhrn!$C$2:$C$1899,MATCH(CONCATENATE("24#",$B229),souhrn!$E$2:$E$1899,0),1),body!$A$2:$A$34,0),1),"")</f>
        <v/>
      </c>
      <c r="Q229">
        <f>IFERROR(INDEX(body!$D$2:$D$34,MATCH(INDEX(souhrn!$C$2:$C$1899,MATCH(CONCATENATE("9#",$B229),souhrn!$E$2:$E$1899,0),1),body!$A$2:$A$34,0),1),"")</f>
        <v>14</v>
      </c>
      <c r="R229">
        <f>IFERROR(INDEX(body!$D$2:$D$34,MATCH(INDEX(souhrn!$C$2:$C$1899,MATCH(CONCATENATE("10#",$B229),souhrn!$E$2:$E$1899,0),1),body!$A$2:$A$34,0),1),"")</f>
        <v>12</v>
      </c>
      <c r="S229" t="str">
        <f>IFERROR(INDEX(body!$C$2:$C$34,MATCH(INDEX(souhrn!$C$2:$C$1899,MATCH(CONCATENATE("11#",$B229),souhrn!$E$2:$E$1899,0),1),body!$A$2:$A$34,0),1),"")</f>
        <v/>
      </c>
      <c r="T229" t="str">
        <f>IFERROR(INDEX(body!$C$2:$C$34,MATCH(INDEX(souhrn!$C$2:$C$1899,MATCH(CONCATENATE("12#",$B229),souhrn!$E$2:$E$1899,0),1),body!$A$2:$A$34,0),1),"")</f>
        <v/>
      </c>
      <c r="U229">
        <f>IFERROR(INDEX(body!$C$2:$C$34,MATCH(INDEX(souhrn!$C$2:$C$1899,MATCH(CONCATENATE("13#",$B229),souhrn!$E$2:$E$1899,0),1),body!$A$2:$A$34,0),1),"")</f>
        <v>16</v>
      </c>
      <c r="V229">
        <f>IFERROR(INDEX(body!$C$2:$C$34,MATCH(INDEX(souhrn!$C$2:$C$1899,MATCH(CONCATENATE("14#",$B229),souhrn!$E$2:$E$1899,0),1),body!$A$2:$A$34,0),1),"")</f>
        <v>8</v>
      </c>
      <c r="W229" t="str">
        <f>IFERROR(INDEX(body!$E$2:$E$34,MATCH(INDEX(souhrn!$C$2:$C$1899,MATCH(CONCATENATE("15#",$B229),souhrn!$E$2:$E$1899,0),1),body!$A$2:$A$34,0),1),"")</f>
        <v/>
      </c>
      <c r="X229" t="str">
        <f>IFERROR(INDEX(body!$E$2:$E$34,MATCH(INDEX(souhrn!$C$2:$C$1899,MATCH(CONCATENATE("16#",$B229),souhrn!$E$2:$E$1899,0),1),body!$A$2:$A$34,0),1),"")</f>
        <v/>
      </c>
      <c r="Y229" t="str">
        <f>IFERROR(INDEX(body!$E$2:$E$34,MATCH(INDEX(souhrn!$C$2:$C$1899,MATCH(CONCATENATE("17#",$B229),souhrn!$E$2:$E$1899,0),1),body!$A$2:$A$34,0),1),"")</f>
        <v/>
      </c>
      <c r="Z229" t="str">
        <f>IFERROR(INDEX(body!$E$2:$E$34,MATCH(INDEX(souhrn!$C$2:$C$1899,MATCH(CONCATENATE("18#",$B229),souhrn!$E$2:$E$1899,0),1),body!$A$2:$A$34,0),1),"")</f>
        <v/>
      </c>
      <c r="AA229">
        <f>INDEX(zavody!B:B,MATCH(B229,zavody!A:A,0))</f>
        <v>4</v>
      </c>
      <c r="AB229">
        <f t="shared" si="18"/>
        <v>50</v>
      </c>
      <c r="AC229">
        <f t="shared" si="19"/>
        <v>50</v>
      </c>
      <c r="AD229">
        <v>225</v>
      </c>
      <c r="AE229">
        <f t="shared" si="21"/>
        <v>50</v>
      </c>
      <c r="AF229">
        <v>84</v>
      </c>
    </row>
    <row r="230" spans="1:32" x14ac:dyDescent="0.45">
      <c r="A230">
        <v>6639</v>
      </c>
      <c r="B230" t="s">
        <v>313</v>
      </c>
      <c r="C230" t="str">
        <f>IFERROR(INDEX(body!$B$2:$B$34,MATCH(INDEX(souhrn!$C$2:$C$1899,MATCH(CONCATENATE("1#",$B230),souhrn!$E$2:$E$1899,0),1),body!$A$2:$A$34,0),1),"")</f>
        <v/>
      </c>
      <c r="D230" t="str">
        <f>IFERROR(INDEX(body!$B$2:$B$34,MATCH(INDEX(souhrn!$C$2:$C$1899,MATCH(CONCATENATE("2#",$B230),souhrn!$E$2:$E$1899,0),1),body!$A$2:$A$34,0),1),"")</f>
        <v/>
      </c>
      <c r="E230" t="str">
        <f>IFERROR(INDEX(body!$B$2:$B$34,MATCH(INDEX(souhrn!$C$2:$C$1899,MATCH(CONCATENATE("3#",$B230),souhrn!$E$2:$E$1899,0),1),body!$A$2:$A$34,0),1),"")</f>
        <v/>
      </c>
      <c r="F230" t="str">
        <f>IFERROR(INDEX(body!$B$2:$B$34,MATCH(INDEX(souhrn!$C$2:$C$1899,MATCH(CONCATENATE("4#",$B230),souhrn!$E$2:$E$1899,0),1),body!$A$2:$A$34,0),1),"")</f>
        <v/>
      </c>
      <c r="G230" t="str">
        <f>IFERROR(INDEX(body!$B$2:$B$34,MATCH(INDEX(souhrn!$C$2:$C$1899,MATCH(CONCATENATE("5#",$B230),souhrn!$E$2:$E$1899,0),1),body!$A$2:$A$34,0),1),"")</f>
        <v/>
      </c>
      <c r="H230" t="str">
        <f>IFERROR(INDEX(body!$B$2:$B$34,MATCH(INDEX(souhrn!$C$2:$C$1899,MATCH(CONCATENATE("6#",$B230),souhrn!$E$2:$E$1899,0),1),body!$A$2:$A$34,0),1),"")</f>
        <v/>
      </c>
      <c r="I230" t="str">
        <f>IFERROR(INDEX(body!$B$2:$B$34,MATCH(INDEX(souhrn!$C$2:$C$1899,MATCH(CONCATENATE("7#",$B230),souhrn!$E$2:$E$1899,0),1),body!$A$2:$A$34,0),1),"")</f>
        <v/>
      </c>
      <c r="J230" t="str">
        <f>IFERROR(INDEX(body!$B$2:$B$34,MATCH(INDEX(souhrn!$C$2:$C$1899,MATCH(CONCATENATE("8#",$B230),souhrn!$E$2:$E$1899,0),1),body!$A$2:$A$34,0),1),"")</f>
        <v/>
      </c>
      <c r="K230" t="str">
        <f>IFERROR(INDEX(body!$F$2:$F$34,MATCH(INDEX(souhrn!$C$2:$C$1899,MATCH(CONCATENATE("19#",$B230),souhrn!$E$2:$E$1899,0),1),body!$A$2:$A$34,0),1),"")</f>
        <v/>
      </c>
      <c r="L230" t="str">
        <f>IFERROR(INDEX(body!$F$2:$F$34,MATCH(INDEX(souhrn!$C$2:$C$1899,MATCH(CONCATENATE("20#",$B230),souhrn!$E$2:$E$1899,0),1),body!$A$2:$A$34,0),1),"")</f>
        <v/>
      </c>
      <c r="M230" t="str">
        <f>IFERROR(INDEX(body!$F$2:$F$34,MATCH(INDEX(souhrn!$C$2:$C$1899,MATCH(CONCATENATE("21#",$B230),souhrn!$E$2:$E$1899,0),1),body!$A$2:$A$34,0),1),"")</f>
        <v/>
      </c>
      <c r="N230" t="str">
        <f>IFERROR(INDEX(body!$F$2:$F$34,MATCH(INDEX(souhrn!$C$2:$C$1899,MATCH(CONCATENATE("22#",$B230),souhrn!$E$2:$E$1899,0),1),body!$A$2:$A$34,0),1),"")</f>
        <v/>
      </c>
      <c r="O230" t="str">
        <f>IFERROR(INDEX(body!$F$2:$F$34,MATCH(INDEX(souhrn!$C$2:$C$1899,MATCH(CONCATENATE("23#",$B230),souhrn!$E$2:$E$1899,0),1),body!$A$2:$A$34,0),1),"")</f>
        <v/>
      </c>
      <c r="P230" t="str">
        <f>IFERROR(INDEX(body!$F$2:$F$34,MATCH(INDEX(souhrn!$C$2:$C$1899,MATCH(CONCATENATE("24#",$B230),souhrn!$E$2:$E$1899,0),1),body!$A$2:$A$34,0),1),"")</f>
        <v/>
      </c>
      <c r="Q230" t="str">
        <f>IFERROR(INDEX(body!$D$2:$D$34,MATCH(INDEX(souhrn!$C$2:$C$1899,MATCH(CONCATENATE("9#",$B230),souhrn!$E$2:$E$1899,0),1),body!$A$2:$A$34,0),1),"")</f>
        <v/>
      </c>
      <c r="R230" t="str">
        <f>IFERROR(INDEX(body!$D$2:$D$34,MATCH(INDEX(souhrn!$C$2:$C$1899,MATCH(CONCATENATE("10#",$B230),souhrn!$E$2:$E$1899,0),1),body!$A$2:$A$34,0),1),"")</f>
        <v/>
      </c>
      <c r="S230" t="str">
        <f>IFERROR(INDEX(body!$C$2:$C$34,MATCH(INDEX(souhrn!$C$2:$C$1899,MATCH(CONCATENATE("11#",$B230),souhrn!$E$2:$E$1899,0),1),body!$A$2:$A$34,0),1),"")</f>
        <v/>
      </c>
      <c r="T230" t="str">
        <f>IFERROR(INDEX(body!$C$2:$C$34,MATCH(INDEX(souhrn!$C$2:$C$1899,MATCH(CONCATENATE("12#",$B230),souhrn!$E$2:$E$1899,0),1),body!$A$2:$A$34,0),1),"")</f>
        <v/>
      </c>
      <c r="U230" t="str">
        <f>IFERROR(INDEX(body!$C$2:$C$34,MATCH(INDEX(souhrn!$C$2:$C$1899,MATCH(CONCATENATE("13#",$B230),souhrn!$E$2:$E$1899,0),1),body!$A$2:$A$34,0),1),"")</f>
        <v/>
      </c>
      <c r="V230" t="str">
        <f>IFERROR(INDEX(body!$C$2:$C$34,MATCH(INDEX(souhrn!$C$2:$C$1899,MATCH(CONCATENATE("14#",$B230),souhrn!$E$2:$E$1899,0),1),body!$A$2:$A$34,0),1),"")</f>
        <v/>
      </c>
      <c r="W230">
        <f>IFERROR(INDEX(body!$E$2:$E$34,MATCH(INDEX(souhrn!$C$2:$C$1899,MATCH(CONCATENATE("15#",$B230),souhrn!$E$2:$E$1899,0),1),body!$A$2:$A$34,0),1),"")</f>
        <v>12</v>
      </c>
      <c r="X230">
        <f>IFERROR(INDEX(body!$E$2:$E$34,MATCH(INDEX(souhrn!$C$2:$C$1899,MATCH(CONCATENATE("16#",$B230),souhrn!$E$2:$E$1899,0),1),body!$A$2:$A$34,0),1),"")</f>
        <v>12</v>
      </c>
      <c r="Y230">
        <f>IFERROR(INDEX(body!$E$2:$E$34,MATCH(INDEX(souhrn!$C$2:$C$1899,MATCH(CONCATENATE("17#",$B230),souhrn!$E$2:$E$1899,0),1),body!$A$2:$A$34,0),1),"")</f>
        <v>14</v>
      </c>
      <c r="Z230">
        <f>IFERROR(INDEX(body!$E$2:$E$34,MATCH(INDEX(souhrn!$C$2:$C$1899,MATCH(CONCATENATE("18#",$B230),souhrn!$E$2:$E$1899,0),1),body!$A$2:$A$34,0),1),"")</f>
        <v>12</v>
      </c>
      <c r="AA230">
        <f>INDEX(zavody!B:B,MATCH(B230,zavody!A:A,0))</f>
        <v>4</v>
      </c>
      <c r="AB230">
        <f t="shared" si="18"/>
        <v>50</v>
      </c>
      <c r="AC230">
        <f t="shared" si="19"/>
        <v>50</v>
      </c>
      <c r="AD230">
        <v>226</v>
      </c>
      <c r="AE230">
        <f t="shared" si="21"/>
        <v>0</v>
      </c>
      <c r="AF230">
        <v>193</v>
      </c>
    </row>
    <row r="231" spans="1:32" x14ac:dyDescent="0.45">
      <c r="A231">
        <v>6699</v>
      </c>
      <c r="B231" t="s">
        <v>197</v>
      </c>
      <c r="C231" t="str">
        <f>IFERROR(INDEX(body!$B$2:$B$34,MATCH(INDEX(souhrn!$C$2:$C$1899,MATCH(CONCATENATE("1#",$B231),souhrn!$E$2:$E$1899,0),1),body!$A$2:$A$34,0),1),"")</f>
        <v/>
      </c>
      <c r="D231" t="str">
        <f>IFERROR(INDEX(body!$B$2:$B$34,MATCH(INDEX(souhrn!$C$2:$C$1899,MATCH(CONCATENATE("2#",$B231),souhrn!$E$2:$E$1899,0),1),body!$A$2:$A$34,0),1),"")</f>
        <v/>
      </c>
      <c r="E231" t="str">
        <f>IFERROR(INDEX(body!$B$2:$B$34,MATCH(INDEX(souhrn!$C$2:$C$1899,MATCH(CONCATENATE("3#",$B231),souhrn!$E$2:$E$1899,0),1),body!$A$2:$A$34,0),1),"")</f>
        <v/>
      </c>
      <c r="F231" t="str">
        <f>IFERROR(INDEX(body!$B$2:$B$34,MATCH(INDEX(souhrn!$C$2:$C$1899,MATCH(CONCATENATE("4#",$B231),souhrn!$E$2:$E$1899,0),1),body!$A$2:$A$34,0),1),"")</f>
        <v/>
      </c>
      <c r="G231" t="str">
        <f>IFERROR(INDEX(body!$B$2:$B$34,MATCH(INDEX(souhrn!$C$2:$C$1899,MATCH(CONCATENATE("5#",$B231),souhrn!$E$2:$E$1899,0),1),body!$A$2:$A$34,0),1),"")</f>
        <v/>
      </c>
      <c r="H231" t="str">
        <f>IFERROR(INDEX(body!$B$2:$B$34,MATCH(INDEX(souhrn!$C$2:$C$1899,MATCH(CONCATENATE("6#",$B231),souhrn!$E$2:$E$1899,0),1),body!$A$2:$A$34,0),1),"")</f>
        <v/>
      </c>
      <c r="I231" t="str">
        <f>IFERROR(INDEX(body!$B$2:$B$34,MATCH(INDEX(souhrn!$C$2:$C$1899,MATCH(CONCATENATE("7#",$B231),souhrn!$E$2:$E$1899,0),1),body!$A$2:$A$34,0),1),"")</f>
        <v/>
      </c>
      <c r="J231" t="str">
        <f>IFERROR(INDEX(body!$B$2:$B$34,MATCH(INDEX(souhrn!$C$2:$C$1899,MATCH(CONCATENATE("8#",$B231),souhrn!$E$2:$E$1899,0),1),body!$A$2:$A$34,0),1),"")</f>
        <v/>
      </c>
      <c r="K231" t="str">
        <f>IFERROR(INDEX(body!$F$2:$F$34,MATCH(INDEX(souhrn!$C$2:$C$1899,MATCH(CONCATENATE("19#",$B231),souhrn!$E$2:$E$1899,0),1),body!$A$2:$A$34,0),1),"")</f>
        <v/>
      </c>
      <c r="L231" t="str">
        <f>IFERROR(INDEX(body!$F$2:$F$34,MATCH(INDEX(souhrn!$C$2:$C$1899,MATCH(CONCATENATE("20#",$B231),souhrn!$E$2:$E$1899,0),1),body!$A$2:$A$34,0),1),"")</f>
        <v/>
      </c>
      <c r="M231" t="str">
        <f>IFERROR(INDEX(body!$F$2:$F$34,MATCH(INDEX(souhrn!$C$2:$C$1899,MATCH(CONCATENATE("21#",$B231),souhrn!$E$2:$E$1899,0),1),body!$A$2:$A$34,0),1),"")</f>
        <v/>
      </c>
      <c r="N231" t="str">
        <f>IFERROR(INDEX(body!$F$2:$F$34,MATCH(INDEX(souhrn!$C$2:$C$1899,MATCH(CONCATENATE("22#",$B231),souhrn!$E$2:$E$1899,0),1),body!$A$2:$A$34,0),1),"")</f>
        <v/>
      </c>
      <c r="O231" t="str">
        <f>IFERROR(INDEX(body!$F$2:$F$34,MATCH(INDEX(souhrn!$C$2:$C$1899,MATCH(CONCATENATE("23#",$B231),souhrn!$E$2:$E$1899,0),1),body!$A$2:$A$34,0),1),"")</f>
        <v/>
      </c>
      <c r="P231" t="str">
        <f>IFERROR(INDEX(body!$F$2:$F$34,MATCH(INDEX(souhrn!$C$2:$C$1899,MATCH(CONCATENATE("24#",$B231),souhrn!$E$2:$E$1899,0),1),body!$A$2:$A$34,0),1),"")</f>
        <v/>
      </c>
      <c r="Q231">
        <f>IFERROR(INDEX(body!$D$2:$D$34,MATCH(INDEX(souhrn!$C$2:$C$1899,MATCH(CONCATENATE("9#",$B231),souhrn!$E$2:$E$1899,0),1),body!$A$2:$A$34,0),1),"")</f>
        <v>18</v>
      </c>
      <c r="R231">
        <f>IFERROR(INDEX(body!$D$2:$D$34,MATCH(INDEX(souhrn!$C$2:$C$1899,MATCH(CONCATENATE("10#",$B231),souhrn!$E$2:$E$1899,0),1),body!$A$2:$A$34,0),1),"")</f>
        <v>22</v>
      </c>
      <c r="S231" t="str">
        <f>IFERROR(INDEX(body!$C$2:$C$34,MATCH(INDEX(souhrn!$C$2:$C$1899,MATCH(CONCATENATE("11#",$B231),souhrn!$E$2:$E$1899,0),1),body!$A$2:$A$34,0),1),"")</f>
        <v/>
      </c>
      <c r="T231" t="str">
        <f>IFERROR(INDEX(body!$C$2:$C$34,MATCH(INDEX(souhrn!$C$2:$C$1899,MATCH(CONCATENATE("12#",$B231),souhrn!$E$2:$E$1899,0),1),body!$A$2:$A$34,0),1),"")</f>
        <v/>
      </c>
      <c r="U231" t="str">
        <f>IFERROR(INDEX(body!$C$2:$C$34,MATCH(INDEX(souhrn!$C$2:$C$1899,MATCH(CONCATENATE("13#",$B231),souhrn!$E$2:$E$1899,0),1),body!$A$2:$A$34,0),1),"")</f>
        <v/>
      </c>
      <c r="V231" t="str">
        <f>IFERROR(INDEX(body!$C$2:$C$34,MATCH(INDEX(souhrn!$C$2:$C$1899,MATCH(CONCATENATE("14#",$B231),souhrn!$E$2:$E$1899,0),1),body!$A$2:$A$34,0),1),"")</f>
        <v/>
      </c>
      <c r="W231" t="str">
        <f>IFERROR(INDEX(body!$E$2:$E$34,MATCH(INDEX(souhrn!$C$2:$C$1899,MATCH(CONCATENATE("15#",$B231),souhrn!$E$2:$E$1899,0),1),body!$A$2:$A$34,0),1),"")</f>
        <v/>
      </c>
      <c r="X231" t="str">
        <f>IFERROR(INDEX(body!$E$2:$E$34,MATCH(INDEX(souhrn!$C$2:$C$1899,MATCH(CONCATENATE("16#",$B231),souhrn!$E$2:$E$1899,0),1),body!$A$2:$A$34,0),1),"")</f>
        <v/>
      </c>
      <c r="Y231">
        <f>IFERROR(INDEX(body!$E$2:$E$34,MATCH(INDEX(souhrn!$C$2:$C$1899,MATCH(CONCATENATE("17#",$B231),souhrn!$E$2:$E$1899,0),1),body!$A$2:$A$34,0),1),"")</f>
        <v>4</v>
      </c>
      <c r="Z231">
        <f>IFERROR(INDEX(body!$E$2:$E$34,MATCH(INDEX(souhrn!$C$2:$C$1899,MATCH(CONCATENATE("18#",$B231),souhrn!$E$2:$E$1899,0),1),body!$A$2:$A$34,0),1),"")</f>
        <v>6</v>
      </c>
      <c r="AA231">
        <f>INDEX(zavody!B:B,MATCH(B231,zavody!A:A,0))</f>
        <v>4</v>
      </c>
      <c r="AB231">
        <f t="shared" si="18"/>
        <v>50</v>
      </c>
      <c r="AC231">
        <f t="shared" si="19"/>
        <v>50</v>
      </c>
      <c r="AD231">
        <v>227</v>
      </c>
      <c r="AE231">
        <f t="shared" si="21"/>
        <v>40</v>
      </c>
      <c r="AF231">
        <v>206</v>
      </c>
    </row>
    <row r="232" spans="1:32" x14ac:dyDescent="0.45">
      <c r="A232">
        <v>4323</v>
      </c>
      <c r="B232" t="s">
        <v>105</v>
      </c>
      <c r="C232" t="str">
        <f>IFERROR(INDEX(body!$B$2:$B$34,MATCH(INDEX(souhrn!$C$2:$C$1899,MATCH(CONCATENATE("1#",$B232),souhrn!$E$2:$E$1899,0),1),body!$A$2:$A$34,0),1),"")</f>
        <v/>
      </c>
      <c r="D232" t="str">
        <f>IFERROR(INDEX(body!$B$2:$B$34,MATCH(INDEX(souhrn!$C$2:$C$1899,MATCH(CONCATENATE("2#",$B232),souhrn!$E$2:$E$1899,0),1),body!$A$2:$A$34,0),1),"")</f>
        <v/>
      </c>
      <c r="E232" t="str">
        <f>IFERROR(INDEX(body!$B$2:$B$34,MATCH(INDEX(souhrn!$C$2:$C$1899,MATCH(CONCATENATE("3#",$B232),souhrn!$E$2:$E$1899,0),1),body!$A$2:$A$34,0),1),"")</f>
        <v/>
      </c>
      <c r="F232" t="str">
        <f>IFERROR(INDEX(body!$B$2:$B$34,MATCH(INDEX(souhrn!$C$2:$C$1899,MATCH(CONCATENATE("4#",$B232),souhrn!$E$2:$E$1899,0),1),body!$A$2:$A$34,0),1),"")</f>
        <v/>
      </c>
      <c r="G232" t="str">
        <f>IFERROR(INDEX(body!$B$2:$B$34,MATCH(INDEX(souhrn!$C$2:$C$1899,MATCH(CONCATENATE("5#",$B232),souhrn!$E$2:$E$1899,0),1),body!$A$2:$A$34,0),1),"")</f>
        <v/>
      </c>
      <c r="H232" t="str">
        <f>IFERROR(INDEX(body!$B$2:$B$34,MATCH(INDEX(souhrn!$C$2:$C$1899,MATCH(CONCATENATE("6#",$B232),souhrn!$E$2:$E$1899,0),1),body!$A$2:$A$34,0),1),"")</f>
        <v/>
      </c>
      <c r="I232" t="str">
        <f>IFERROR(INDEX(body!$B$2:$B$34,MATCH(INDEX(souhrn!$C$2:$C$1899,MATCH(CONCATENATE("7#",$B232),souhrn!$E$2:$E$1899,0),1),body!$A$2:$A$34,0),1),"")</f>
        <v/>
      </c>
      <c r="J232" t="str">
        <f>IFERROR(INDEX(body!$B$2:$B$34,MATCH(INDEX(souhrn!$C$2:$C$1899,MATCH(CONCATENATE("8#",$B232),souhrn!$E$2:$E$1899,0),1),body!$A$2:$A$34,0),1),"")</f>
        <v/>
      </c>
      <c r="K232" t="str">
        <f>IFERROR(INDEX(body!$F$2:$F$34,MATCH(INDEX(souhrn!$C$2:$C$1899,MATCH(CONCATENATE("19#",$B232),souhrn!$E$2:$E$1899,0),1),body!$A$2:$A$34,0),1),"")</f>
        <v/>
      </c>
      <c r="L232" t="str">
        <f>IFERROR(INDEX(body!$F$2:$F$34,MATCH(INDEX(souhrn!$C$2:$C$1899,MATCH(CONCATENATE("20#",$B232),souhrn!$E$2:$E$1899,0),1),body!$A$2:$A$34,0),1),"")</f>
        <v/>
      </c>
      <c r="M232" t="str">
        <f>IFERROR(INDEX(body!$F$2:$F$34,MATCH(INDEX(souhrn!$C$2:$C$1899,MATCH(CONCATENATE("21#",$B232),souhrn!$E$2:$E$1899,0),1),body!$A$2:$A$34,0),1),"")</f>
        <v/>
      </c>
      <c r="N232" t="str">
        <f>IFERROR(INDEX(body!$F$2:$F$34,MATCH(INDEX(souhrn!$C$2:$C$1899,MATCH(CONCATENATE("22#",$B232),souhrn!$E$2:$E$1899,0),1),body!$A$2:$A$34,0),1),"")</f>
        <v/>
      </c>
      <c r="O232">
        <f>IFERROR(INDEX(body!$F$2:$F$34,MATCH(INDEX(souhrn!$C$2:$C$1899,MATCH(CONCATENATE("23#",$B232),souhrn!$E$2:$E$1899,0),1),body!$A$2:$A$34,0),1),"")</f>
        <v>21</v>
      </c>
      <c r="P232">
        <f>IFERROR(INDEX(body!$F$2:$F$34,MATCH(INDEX(souhrn!$C$2:$C$1899,MATCH(CONCATENATE("24#",$B232),souhrn!$E$2:$E$1899,0),1),body!$A$2:$A$34,0),1),"")</f>
        <v>28</v>
      </c>
      <c r="Q232" t="str">
        <f>IFERROR(INDEX(body!$D$2:$D$34,MATCH(INDEX(souhrn!$C$2:$C$1899,MATCH(CONCATENATE("9#",$B232),souhrn!$E$2:$E$1899,0),1),body!$A$2:$A$34,0),1),"")</f>
        <v/>
      </c>
      <c r="R232" t="str">
        <f>IFERROR(INDEX(body!$D$2:$D$34,MATCH(INDEX(souhrn!$C$2:$C$1899,MATCH(CONCATENATE("10#",$B232),souhrn!$E$2:$E$1899,0),1),body!$A$2:$A$34,0),1),"")</f>
        <v/>
      </c>
      <c r="S232" t="str">
        <f>IFERROR(INDEX(body!$C$2:$C$34,MATCH(INDEX(souhrn!$C$2:$C$1899,MATCH(CONCATENATE("11#",$B232),souhrn!$E$2:$E$1899,0),1),body!$A$2:$A$34,0),1),"")</f>
        <v/>
      </c>
      <c r="T232" t="str">
        <f>IFERROR(INDEX(body!$C$2:$C$34,MATCH(INDEX(souhrn!$C$2:$C$1899,MATCH(CONCATENATE("12#",$B232),souhrn!$E$2:$E$1899,0),1),body!$A$2:$A$34,0),1),"")</f>
        <v/>
      </c>
      <c r="U232" t="str">
        <f>IFERROR(INDEX(body!$C$2:$C$34,MATCH(INDEX(souhrn!$C$2:$C$1899,MATCH(CONCATENATE("13#",$B232),souhrn!$E$2:$E$1899,0),1),body!$A$2:$A$34,0),1),"")</f>
        <v/>
      </c>
      <c r="V232" t="str">
        <f>IFERROR(INDEX(body!$C$2:$C$34,MATCH(INDEX(souhrn!$C$2:$C$1899,MATCH(CONCATENATE("14#",$B232),souhrn!$E$2:$E$1899,0),1),body!$A$2:$A$34,0),1),"")</f>
        <v/>
      </c>
      <c r="W232" t="str">
        <f>IFERROR(INDEX(body!$E$2:$E$34,MATCH(INDEX(souhrn!$C$2:$C$1899,MATCH(CONCATENATE("15#",$B232),souhrn!$E$2:$E$1899,0),1),body!$A$2:$A$34,0),1),"")</f>
        <v/>
      </c>
      <c r="X232" t="str">
        <f>IFERROR(INDEX(body!$E$2:$E$34,MATCH(INDEX(souhrn!$C$2:$C$1899,MATCH(CONCATENATE("16#",$B232),souhrn!$E$2:$E$1899,0),1),body!$A$2:$A$34,0),1),"")</f>
        <v/>
      </c>
      <c r="Y232" t="str">
        <f>IFERROR(INDEX(body!$E$2:$E$34,MATCH(INDEX(souhrn!$C$2:$C$1899,MATCH(CONCATENATE("17#",$B232),souhrn!$E$2:$E$1899,0),1),body!$A$2:$A$34,0),1),"")</f>
        <v/>
      </c>
      <c r="Z232" t="str">
        <f>IFERROR(INDEX(body!$E$2:$E$34,MATCH(INDEX(souhrn!$C$2:$C$1899,MATCH(CONCATENATE("18#",$B232),souhrn!$E$2:$E$1899,0),1),body!$A$2:$A$34,0),1),"")</f>
        <v/>
      </c>
      <c r="AA232">
        <f>INDEX(zavody!B:B,MATCH(B232,zavody!A:A,0))</f>
        <v>2</v>
      </c>
      <c r="AB232">
        <f t="shared" si="18"/>
        <v>49</v>
      </c>
      <c r="AC232">
        <f t="shared" si="19"/>
        <v>49</v>
      </c>
      <c r="AD232">
        <v>228</v>
      </c>
      <c r="AE232">
        <f t="shared" si="21"/>
        <v>49</v>
      </c>
      <c r="AF232">
        <v>201</v>
      </c>
    </row>
    <row r="233" spans="1:32" x14ac:dyDescent="0.45">
      <c r="A233">
        <v>3795</v>
      </c>
      <c r="B233" t="s">
        <v>281</v>
      </c>
      <c r="C233" t="str">
        <f>IFERROR(INDEX(body!$B$2:$B$34,MATCH(INDEX(souhrn!$C$2:$C$1899,MATCH(CONCATENATE("1#",$B233),souhrn!$E$2:$E$1899,0),1),body!$A$2:$A$34,0),1),"")</f>
        <v/>
      </c>
      <c r="D233" t="str">
        <f>IFERROR(INDEX(body!$B$2:$B$34,MATCH(INDEX(souhrn!$C$2:$C$1899,MATCH(CONCATENATE("2#",$B233),souhrn!$E$2:$E$1899,0),1),body!$A$2:$A$34,0),1),"")</f>
        <v/>
      </c>
      <c r="E233" t="str">
        <f>IFERROR(INDEX(body!$B$2:$B$34,MATCH(INDEX(souhrn!$C$2:$C$1899,MATCH(CONCATENATE("3#",$B233),souhrn!$E$2:$E$1899,0),1),body!$A$2:$A$34,0),1),"")</f>
        <v/>
      </c>
      <c r="F233" t="str">
        <f>IFERROR(INDEX(body!$B$2:$B$34,MATCH(INDEX(souhrn!$C$2:$C$1899,MATCH(CONCATENATE("4#",$B233),souhrn!$E$2:$E$1899,0),1),body!$A$2:$A$34,0),1),"")</f>
        <v/>
      </c>
      <c r="G233" t="str">
        <f>IFERROR(INDEX(body!$B$2:$B$34,MATCH(INDEX(souhrn!$C$2:$C$1899,MATCH(CONCATENATE("5#",$B233),souhrn!$E$2:$E$1899,0),1),body!$A$2:$A$34,0),1),"")</f>
        <v/>
      </c>
      <c r="H233" t="str">
        <f>IFERROR(INDEX(body!$B$2:$B$34,MATCH(INDEX(souhrn!$C$2:$C$1899,MATCH(CONCATENATE("6#",$B233),souhrn!$E$2:$E$1899,0),1),body!$A$2:$A$34,0),1),"")</f>
        <v/>
      </c>
      <c r="I233" t="str">
        <f>IFERROR(INDEX(body!$B$2:$B$34,MATCH(INDEX(souhrn!$C$2:$C$1899,MATCH(CONCATENATE("7#",$B233),souhrn!$E$2:$E$1899,0),1),body!$A$2:$A$34,0),1),"")</f>
        <v/>
      </c>
      <c r="J233" t="str">
        <f>IFERROR(INDEX(body!$B$2:$B$34,MATCH(INDEX(souhrn!$C$2:$C$1899,MATCH(CONCATENATE("8#",$B233),souhrn!$E$2:$E$1899,0),1),body!$A$2:$A$34,0),1),"")</f>
        <v/>
      </c>
      <c r="K233" t="str">
        <f>IFERROR(INDEX(body!$F$2:$F$34,MATCH(INDEX(souhrn!$C$2:$C$1899,MATCH(CONCATENATE("19#",$B233),souhrn!$E$2:$E$1899,0),1),body!$A$2:$A$34,0),1),"")</f>
        <v/>
      </c>
      <c r="L233" t="str">
        <f>IFERROR(INDEX(body!$F$2:$F$34,MATCH(INDEX(souhrn!$C$2:$C$1899,MATCH(CONCATENATE("20#",$B233),souhrn!$E$2:$E$1899,0),1),body!$A$2:$A$34,0),1),"")</f>
        <v/>
      </c>
      <c r="M233" t="str">
        <f>IFERROR(INDEX(body!$F$2:$F$34,MATCH(INDEX(souhrn!$C$2:$C$1899,MATCH(CONCATENATE("21#",$B233),souhrn!$E$2:$E$1899,0),1),body!$A$2:$A$34,0),1),"")</f>
        <v/>
      </c>
      <c r="N233" t="str">
        <f>IFERROR(INDEX(body!$F$2:$F$34,MATCH(INDEX(souhrn!$C$2:$C$1899,MATCH(CONCATENATE("22#",$B233),souhrn!$E$2:$E$1899,0),1),body!$A$2:$A$34,0),1),"")</f>
        <v/>
      </c>
      <c r="O233" t="str">
        <f>IFERROR(INDEX(body!$F$2:$F$34,MATCH(INDEX(souhrn!$C$2:$C$1899,MATCH(CONCATENATE("23#",$B233),souhrn!$E$2:$E$1899,0),1),body!$A$2:$A$34,0),1),"")</f>
        <v/>
      </c>
      <c r="P233" t="str">
        <f>IFERROR(INDEX(body!$F$2:$F$34,MATCH(INDEX(souhrn!$C$2:$C$1899,MATCH(CONCATENATE("24#",$B233),souhrn!$E$2:$E$1899,0),1),body!$A$2:$A$34,0),1),"")</f>
        <v/>
      </c>
      <c r="Q233">
        <f>IFERROR(INDEX(body!$D$2:$D$34,MATCH(INDEX(souhrn!$C$2:$C$1899,MATCH(CONCATENATE("9#",$B233),souhrn!$E$2:$E$1899,0),1),body!$A$2:$A$34,0),1),"")</f>
        <v>16</v>
      </c>
      <c r="R233">
        <f>IFERROR(INDEX(body!$D$2:$D$34,MATCH(INDEX(souhrn!$C$2:$C$1899,MATCH(CONCATENATE("10#",$B233),souhrn!$E$2:$E$1899,0),1),body!$A$2:$A$34,0),1),"")</f>
        <v>32</v>
      </c>
      <c r="S233" t="str">
        <f>IFERROR(INDEX(body!$C$2:$C$34,MATCH(INDEX(souhrn!$C$2:$C$1899,MATCH(CONCATENATE("11#",$B233),souhrn!$E$2:$E$1899,0),1),body!$A$2:$A$34,0),1),"")</f>
        <v/>
      </c>
      <c r="T233" t="str">
        <f>IFERROR(INDEX(body!$C$2:$C$34,MATCH(INDEX(souhrn!$C$2:$C$1899,MATCH(CONCATENATE("12#",$B233),souhrn!$E$2:$E$1899,0),1),body!$A$2:$A$34,0),1),"")</f>
        <v/>
      </c>
      <c r="U233" t="str">
        <f>IFERROR(INDEX(body!$C$2:$C$34,MATCH(INDEX(souhrn!$C$2:$C$1899,MATCH(CONCATENATE("13#",$B233),souhrn!$E$2:$E$1899,0),1),body!$A$2:$A$34,0),1),"")</f>
        <v/>
      </c>
      <c r="V233" t="str">
        <f>IFERROR(INDEX(body!$C$2:$C$34,MATCH(INDEX(souhrn!$C$2:$C$1899,MATCH(CONCATENATE("14#",$B233),souhrn!$E$2:$E$1899,0),1),body!$A$2:$A$34,0),1),"")</f>
        <v/>
      </c>
      <c r="W233" t="str">
        <f>IFERROR(INDEX(body!$E$2:$E$34,MATCH(INDEX(souhrn!$C$2:$C$1899,MATCH(CONCATENATE("15#",$B233),souhrn!$E$2:$E$1899,0),1),body!$A$2:$A$34,0),1),"")</f>
        <v/>
      </c>
      <c r="X233" t="str">
        <f>IFERROR(INDEX(body!$E$2:$E$34,MATCH(INDEX(souhrn!$C$2:$C$1899,MATCH(CONCATENATE("16#",$B233),souhrn!$E$2:$E$1899,0),1),body!$A$2:$A$34,0),1),"")</f>
        <v/>
      </c>
      <c r="Y233" t="str">
        <f>IFERROR(INDEX(body!$E$2:$E$34,MATCH(INDEX(souhrn!$C$2:$C$1899,MATCH(CONCATENATE("17#",$B233),souhrn!$E$2:$E$1899,0),1),body!$A$2:$A$34,0),1),"")</f>
        <v/>
      </c>
      <c r="Z233" t="str">
        <f>IFERROR(INDEX(body!$E$2:$E$34,MATCH(INDEX(souhrn!$C$2:$C$1899,MATCH(CONCATENATE("18#",$B233),souhrn!$E$2:$E$1899,0),1),body!$A$2:$A$34,0),1),"")</f>
        <v/>
      </c>
      <c r="AA233">
        <f>INDEX(zavody!B:B,MATCH(B233,zavody!A:A,0))</f>
        <v>2</v>
      </c>
      <c r="AB233">
        <f t="shared" si="18"/>
        <v>48</v>
      </c>
      <c r="AC233">
        <f t="shared" si="19"/>
        <v>48</v>
      </c>
      <c r="AD233">
        <v>229</v>
      </c>
      <c r="AE233">
        <f t="shared" si="21"/>
        <v>48</v>
      </c>
      <c r="AF233">
        <v>95</v>
      </c>
    </row>
    <row r="234" spans="1:32" x14ac:dyDescent="0.45">
      <c r="A234">
        <v>6854</v>
      </c>
      <c r="B234" t="s">
        <v>247</v>
      </c>
      <c r="C234" t="str">
        <f>IFERROR(INDEX(body!$B$2:$B$34,MATCH(INDEX(souhrn!$C$2:$C$1899,MATCH(CONCATENATE("1#",$B234),souhrn!$E$2:$E$1899,0),1),body!$A$2:$A$34,0),1),"")</f>
        <v/>
      </c>
      <c r="D234" t="str">
        <f>IFERROR(INDEX(body!$B$2:$B$34,MATCH(INDEX(souhrn!$C$2:$C$1899,MATCH(CONCATENATE("2#",$B234),souhrn!$E$2:$E$1899,0),1),body!$A$2:$A$34,0),1),"")</f>
        <v/>
      </c>
      <c r="E234" t="str">
        <f>IFERROR(INDEX(body!$B$2:$B$34,MATCH(INDEX(souhrn!$C$2:$C$1899,MATCH(CONCATENATE("3#",$B234),souhrn!$E$2:$E$1899,0),1),body!$A$2:$A$34,0),1),"")</f>
        <v/>
      </c>
      <c r="F234" t="str">
        <f>IFERROR(INDEX(body!$B$2:$B$34,MATCH(INDEX(souhrn!$C$2:$C$1899,MATCH(CONCATENATE("4#",$B234),souhrn!$E$2:$E$1899,0),1),body!$A$2:$A$34,0),1),"")</f>
        <v/>
      </c>
      <c r="G234" t="str">
        <f>IFERROR(INDEX(body!$B$2:$B$34,MATCH(INDEX(souhrn!$C$2:$C$1899,MATCH(CONCATENATE("5#",$B234),souhrn!$E$2:$E$1899,0),1),body!$A$2:$A$34,0),1),"")</f>
        <v/>
      </c>
      <c r="H234" t="str">
        <f>IFERROR(INDEX(body!$B$2:$B$34,MATCH(INDEX(souhrn!$C$2:$C$1899,MATCH(CONCATENATE("6#",$B234),souhrn!$E$2:$E$1899,0),1),body!$A$2:$A$34,0),1),"")</f>
        <v/>
      </c>
      <c r="I234" t="str">
        <f>IFERROR(INDEX(body!$B$2:$B$34,MATCH(INDEX(souhrn!$C$2:$C$1899,MATCH(CONCATENATE("7#",$B234),souhrn!$E$2:$E$1899,0),1),body!$A$2:$A$34,0),1),"")</f>
        <v/>
      </c>
      <c r="J234" t="str">
        <f>IFERROR(INDEX(body!$B$2:$B$34,MATCH(INDEX(souhrn!$C$2:$C$1899,MATCH(CONCATENATE("8#",$B234),souhrn!$E$2:$E$1899,0),1),body!$A$2:$A$34,0),1),"")</f>
        <v/>
      </c>
      <c r="K234" t="str">
        <f>IFERROR(INDEX(body!$F$2:$F$34,MATCH(INDEX(souhrn!$C$2:$C$1899,MATCH(CONCATENATE("19#",$B234),souhrn!$E$2:$E$1899,0),1),body!$A$2:$A$34,0),1),"")</f>
        <v/>
      </c>
      <c r="L234" t="str">
        <f>IFERROR(INDEX(body!$F$2:$F$34,MATCH(INDEX(souhrn!$C$2:$C$1899,MATCH(CONCATENATE("20#",$B234),souhrn!$E$2:$E$1899,0),1),body!$A$2:$A$34,0),1),"")</f>
        <v/>
      </c>
      <c r="M234">
        <f>IFERROR(INDEX(body!$F$2:$F$34,MATCH(INDEX(souhrn!$C$2:$C$1899,MATCH(CONCATENATE("21#",$B234),souhrn!$E$2:$E$1899,0),1),body!$A$2:$A$34,0),1),"")</f>
        <v>20</v>
      </c>
      <c r="N234">
        <f>IFERROR(INDEX(body!$F$2:$F$34,MATCH(INDEX(souhrn!$C$2:$C$1899,MATCH(CONCATENATE("22#",$B234),souhrn!$E$2:$E$1899,0),1),body!$A$2:$A$34,0),1),"")</f>
        <v>28</v>
      </c>
      <c r="O234" t="str">
        <f>IFERROR(INDEX(body!$F$2:$F$34,MATCH(INDEX(souhrn!$C$2:$C$1899,MATCH(CONCATENATE("23#",$B234),souhrn!$E$2:$E$1899,0),1),body!$A$2:$A$34,0),1),"")</f>
        <v/>
      </c>
      <c r="P234" t="str">
        <f>IFERROR(INDEX(body!$F$2:$F$34,MATCH(INDEX(souhrn!$C$2:$C$1899,MATCH(CONCATENATE("24#",$B234),souhrn!$E$2:$E$1899,0),1),body!$A$2:$A$34,0),1),"")</f>
        <v/>
      </c>
      <c r="Q234" t="str">
        <f>IFERROR(INDEX(body!$D$2:$D$34,MATCH(INDEX(souhrn!$C$2:$C$1899,MATCH(CONCATENATE("9#",$B234),souhrn!$E$2:$E$1899,0),1),body!$A$2:$A$34,0),1),"")</f>
        <v/>
      </c>
      <c r="R234" t="str">
        <f>IFERROR(INDEX(body!$D$2:$D$34,MATCH(INDEX(souhrn!$C$2:$C$1899,MATCH(CONCATENATE("10#",$B234),souhrn!$E$2:$E$1899,0),1),body!$A$2:$A$34,0),1),"")</f>
        <v/>
      </c>
      <c r="S234" t="str">
        <f>IFERROR(INDEX(body!$C$2:$C$34,MATCH(INDEX(souhrn!$C$2:$C$1899,MATCH(CONCATENATE("11#",$B234),souhrn!$E$2:$E$1899,0),1),body!$A$2:$A$34,0),1),"")</f>
        <v/>
      </c>
      <c r="T234" t="str">
        <f>IFERROR(INDEX(body!$C$2:$C$34,MATCH(INDEX(souhrn!$C$2:$C$1899,MATCH(CONCATENATE("12#",$B234),souhrn!$E$2:$E$1899,0),1),body!$A$2:$A$34,0),1),"")</f>
        <v/>
      </c>
      <c r="U234" t="str">
        <f>IFERROR(INDEX(body!$C$2:$C$34,MATCH(INDEX(souhrn!$C$2:$C$1899,MATCH(CONCATENATE("13#",$B234),souhrn!$E$2:$E$1899,0),1),body!$A$2:$A$34,0),1),"")</f>
        <v/>
      </c>
      <c r="V234" t="str">
        <f>IFERROR(INDEX(body!$C$2:$C$34,MATCH(INDEX(souhrn!$C$2:$C$1899,MATCH(CONCATENATE("14#",$B234),souhrn!$E$2:$E$1899,0),1),body!$A$2:$A$34,0),1),"")</f>
        <v/>
      </c>
      <c r="W234" t="str">
        <f>IFERROR(INDEX(body!$E$2:$E$34,MATCH(INDEX(souhrn!$C$2:$C$1899,MATCH(CONCATENATE("15#",$B234),souhrn!$E$2:$E$1899,0),1),body!$A$2:$A$34,0),1),"")</f>
        <v/>
      </c>
      <c r="X234" t="str">
        <f>IFERROR(INDEX(body!$E$2:$E$34,MATCH(INDEX(souhrn!$C$2:$C$1899,MATCH(CONCATENATE("16#",$B234),souhrn!$E$2:$E$1899,0),1),body!$A$2:$A$34,0),1),"")</f>
        <v/>
      </c>
      <c r="Y234" t="str">
        <f>IFERROR(INDEX(body!$E$2:$E$34,MATCH(INDEX(souhrn!$C$2:$C$1899,MATCH(CONCATENATE("17#",$B234),souhrn!$E$2:$E$1899,0),1),body!$A$2:$A$34,0),1),"")</f>
        <v/>
      </c>
      <c r="Z234" t="str">
        <f>IFERROR(INDEX(body!$E$2:$E$34,MATCH(INDEX(souhrn!$C$2:$C$1899,MATCH(CONCATENATE("18#",$B234),souhrn!$E$2:$E$1899,0),1),body!$A$2:$A$34,0),1),"")</f>
        <v/>
      </c>
      <c r="AA234">
        <f>INDEX(zavody!B:B,MATCH(B234,zavody!A:A,0))</f>
        <v>2</v>
      </c>
      <c r="AB234">
        <f t="shared" si="18"/>
        <v>48</v>
      </c>
      <c r="AC234">
        <f t="shared" si="19"/>
        <v>48</v>
      </c>
      <c r="AD234">
        <v>230</v>
      </c>
      <c r="AE234">
        <f t="shared" si="21"/>
        <v>48</v>
      </c>
      <c r="AF234">
        <v>220</v>
      </c>
    </row>
    <row r="235" spans="1:32" x14ac:dyDescent="0.45">
      <c r="A235">
        <v>1838</v>
      </c>
      <c r="B235" t="s">
        <v>8</v>
      </c>
      <c r="C235" t="str">
        <f>IFERROR(INDEX(body!$B$2:$B$34,MATCH(INDEX(souhrn!$C$2:$C$1899,MATCH(CONCATENATE("1#",$B235),souhrn!$E$2:$E$1899,0),1),body!$A$2:$A$34,0),1),"")</f>
        <v/>
      </c>
      <c r="D235" t="str">
        <f>IFERROR(INDEX(body!$B$2:$B$34,MATCH(INDEX(souhrn!$C$2:$C$1899,MATCH(CONCATENATE("2#",$B235),souhrn!$E$2:$E$1899,0),1),body!$A$2:$A$34,0),1),"")</f>
        <v/>
      </c>
      <c r="E235" t="str">
        <f>IFERROR(INDEX(body!$B$2:$B$34,MATCH(INDEX(souhrn!$C$2:$C$1899,MATCH(CONCATENATE("3#",$B235),souhrn!$E$2:$E$1899,0),1),body!$A$2:$A$34,0),1),"")</f>
        <v/>
      </c>
      <c r="F235" t="str">
        <f>IFERROR(INDEX(body!$B$2:$B$34,MATCH(INDEX(souhrn!$C$2:$C$1899,MATCH(CONCATENATE("4#",$B235),souhrn!$E$2:$E$1899,0),1),body!$A$2:$A$34,0),1),"")</f>
        <v/>
      </c>
      <c r="G235" t="str">
        <f>IFERROR(INDEX(body!$B$2:$B$34,MATCH(INDEX(souhrn!$C$2:$C$1899,MATCH(CONCATENATE("5#",$B235),souhrn!$E$2:$E$1899,0),1),body!$A$2:$A$34,0),1),"")</f>
        <v/>
      </c>
      <c r="H235" t="str">
        <f>IFERROR(INDEX(body!$B$2:$B$34,MATCH(INDEX(souhrn!$C$2:$C$1899,MATCH(CONCATENATE("6#",$B235),souhrn!$E$2:$E$1899,0),1),body!$A$2:$A$34,0),1),"")</f>
        <v/>
      </c>
      <c r="I235" t="str">
        <f>IFERROR(INDEX(body!$B$2:$B$34,MATCH(INDEX(souhrn!$C$2:$C$1899,MATCH(CONCATENATE("7#",$B235),souhrn!$E$2:$E$1899,0),1),body!$A$2:$A$34,0),1),"")</f>
        <v/>
      </c>
      <c r="J235" t="str">
        <f>IFERROR(INDEX(body!$B$2:$B$34,MATCH(INDEX(souhrn!$C$2:$C$1899,MATCH(CONCATENATE("8#",$B235),souhrn!$E$2:$E$1899,0),1),body!$A$2:$A$34,0),1),"")</f>
        <v/>
      </c>
      <c r="K235" t="str">
        <f>IFERROR(INDEX(body!$F$2:$F$34,MATCH(INDEX(souhrn!$C$2:$C$1899,MATCH(CONCATENATE("19#",$B235),souhrn!$E$2:$E$1899,0),1),body!$A$2:$A$34,0),1),"")</f>
        <v/>
      </c>
      <c r="L235" t="str">
        <f>IFERROR(INDEX(body!$F$2:$F$34,MATCH(INDEX(souhrn!$C$2:$C$1899,MATCH(CONCATENATE("20#",$B235),souhrn!$E$2:$E$1899,0),1),body!$A$2:$A$34,0),1),"")</f>
        <v/>
      </c>
      <c r="M235" t="str">
        <f>IFERROR(INDEX(body!$F$2:$F$34,MATCH(INDEX(souhrn!$C$2:$C$1899,MATCH(CONCATENATE("21#",$B235),souhrn!$E$2:$E$1899,0),1),body!$A$2:$A$34,0),1),"")</f>
        <v/>
      </c>
      <c r="N235" t="str">
        <f>IFERROR(INDEX(body!$F$2:$F$34,MATCH(INDEX(souhrn!$C$2:$C$1899,MATCH(CONCATENATE("22#",$B235),souhrn!$E$2:$E$1899,0),1),body!$A$2:$A$34,0),1),"")</f>
        <v/>
      </c>
      <c r="O235" t="str">
        <f>IFERROR(INDEX(body!$F$2:$F$34,MATCH(INDEX(souhrn!$C$2:$C$1899,MATCH(CONCATENATE("23#",$B235),souhrn!$E$2:$E$1899,0),1),body!$A$2:$A$34,0),1),"")</f>
        <v/>
      </c>
      <c r="P235" t="str">
        <f>IFERROR(INDEX(body!$F$2:$F$34,MATCH(INDEX(souhrn!$C$2:$C$1899,MATCH(CONCATENATE("24#",$B235),souhrn!$E$2:$E$1899,0),1),body!$A$2:$A$34,0),1),"")</f>
        <v/>
      </c>
      <c r="Q235" t="str">
        <f>IFERROR(INDEX(body!$D$2:$D$34,MATCH(INDEX(souhrn!$C$2:$C$1899,MATCH(CONCATENATE("9#",$B235),souhrn!$E$2:$E$1899,0),1),body!$A$2:$A$34,0),1),"")</f>
        <v/>
      </c>
      <c r="R235" t="str">
        <f>IFERROR(INDEX(body!$D$2:$D$34,MATCH(INDEX(souhrn!$C$2:$C$1899,MATCH(CONCATENATE("10#",$B235),souhrn!$E$2:$E$1899,0),1),body!$A$2:$A$34,0),1),"")</f>
        <v/>
      </c>
      <c r="S235" t="str">
        <f>IFERROR(INDEX(body!$C$2:$C$34,MATCH(INDEX(souhrn!$C$2:$C$1899,MATCH(CONCATENATE("11#",$B235),souhrn!$E$2:$E$1899,0),1),body!$A$2:$A$34,0),1),"")</f>
        <v/>
      </c>
      <c r="T235" t="str">
        <f>IFERROR(INDEX(body!$C$2:$C$34,MATCH(INDEX(souhrn!$C$2:$C$1899,MATCH(CONCATENATE("12#",$B235),souhrn!$E$2:$E$1899,0),1),body!$A$2:$A$34,0),1),"")</f>
        <v/>
      </c>
      <c r="U235" t="str">
        <f>IFERROR(INDEX(body!$C$2:$C$34,MATCH(INDEX(souhrn!$C$2:$C$1899,MATCH(CONCATENATE("13#",$B235),souhrn!$E$2:$E$1899,0),1),body!$A$2:$A$34,0),1),"")</f>
        <v/>
      </c>
      <c r="V235" t="str">
        <f>IFERROR(INDEX(body!$C$2:$C$34,MATCH(INDEX(souhrn!$C$2:$C$1899,MATCH(CONCATENATE("14#",$B235),souhrn!$E$2:$E$1899,0),1),body!$A$2:$A$34,0),1),"")</f>
        <v/>
      </c>
      <c r="W235">
        <f>IFERROR(INDEX(body!$E$2:$E$34,MATCH(INDEX(souhrn!$C$2:$C$1899,MATCH(CONCATENATE("15#",$B235),souhrn!$E$2:$E$1899,0),1),body!$A$2:$A$34,0),1),"")</f>
        <v>6</v>
      </c>
      <c r="X235">
        <f>IFERROR(INDEX(body!$E$2:$E$34,MATCH(INDEX(souhrn!$C$2:$C$1899,MATCH(CONCATENATE("16#",$B235),souhrn!$E$2:$E$1899,0),1),body!$A$2:$A$34,0),1),"")</f>
        <v>16</v>
      </c>
      <c r="Y235">
        <f>IFERROR(INDEX(body!$E$2:$E$34,MATCH(INDEX(souhrn!$C$2:$C$1899,MATCH(CONCATENATE("17#",$B235),souhrn!$E$2:$E$1899,0),1),body!$A$2:$A$34,0),1),"")</f>
        <v>16</v>
      </c>
      <c r="Z235">
        <f>IFERROR(INDEX(body!$E$2:$E$34,MATCH(INDEX(souhrn!$C$2:$C$1899,MATCH(CONCATENATE("18#",$B235),souhrn!$E$2:$E$1899,0),1),body!$A$2:$A$34,0),1),"")</f>
        <v>10</v>
      </c>
      <c r="AA235">
        <f>INDEX(zavody!B:B,MATCH(B235,zavody!A:A,0))</f>
        <v>4</v>
      </c>
      <c r="AB235">
        <f t="shared" si="18"/>
        <v>48</v>
      </c>
      <c r="AC235">
        <f t="shared" si="19"/>
        <v>48</v>
      </c>
      <c r="AD235">
        <v>231</v>
      </c>
      <c r="AE235">
        <f t="shared" si="21"/>
        <v>0</v>
      </c>
      <c r="AF235">
        <v>20</v>
      </c>
    </row>
    <row r="236" spans="1:32" x14ac:dyDescent="0.45">
      <c r="A236">
        <v>2297</v>
      </c>
      <c r="B236" t="s">
        <v>17</v>
      </c>
      <c r="C236" t="str">
        <f>IFERROR(INDEX(body!$B$2:$B$34,MATCH(INDEX(souhrn!$C$2:$C$1899,MATCH(CONCATENATE("1#",$B236),souhrn!$E$2:$E$1899,0),1),body!$A$2:$A$34,0),1),"")</f>
        <v/>
      </c>
      <c r="D236" t="str">
        <f>IFERROR(INDEX(body!$B$2:$B$34,MATCH(INDEX(souhrn!$C$2:$C$1899,MATCH(CONCATENATE("2#",$B236),souhrn!$E$2:$E$1899,0),1),body!$A$2:$A$34,0),1),"")</f>
        <v/>
      </c>
      <c r="E236" t="str">
        <f>IFERROR(INDEX(body!$B$2:$B$34,MATCH(INDEX(souhrn!$C$2:$C$1899,MATCH(CONCATENATE("3#",$B236),souhrn!$E$2:$E$1899,0),1),body!$A$2:$A$34,0),1),"")</f>
        <v/>
      </c>
      <c r="F236" t="str">
        <f>IFERROR(INDEX(body!$B$2:$B$34,MATCH(INDEX(souhrn!$C$2:$C$1899,MATCH(CONCATENATE("4#",$B236),souhrn!$E$2:$E$1899,0),1),body!$A$2:$A$34,0),1),"")</f>
        <v/>
      </c>
      <c r="G236" t="str">
        <f>IFERROR(INDEX(body!$B$2:$B$34,MATCH(INDEX(souhrn!$C$2:$C$1899,MATCH(CONCATENATE("5#",$B236),souhrn!$E$2:$E$1899,0),1),body!$A$2:$A$34,0),1),"")</f>
        <v/>
      </c>
      <c r="H236" t="str">
        <f>IFERROR(INDEX(body!$B$2:$B$34,MATCH(INDEX(souhrn!$C$2:$C$1899,MATCH(CONCATENATE("6#",$B236),souhrn!$E$2:$E$1899,0),1),body!$A$2:$A$34,0),1),"")</f>
        <v/>
      </c>
      <c r="I236" t="str">
        <f>IFERROR(INDEX(body!$B$2:$B$34,MATCH(INDEX(souhrn!$C$2:$C$1899,MATCH(CONCATENATE("7#",$B236),souhrn!$E$2:$E$1899,0),1),body!$A$2:$A$34,0),1),"")</f>
        <v/>
      </c>
      <c r="J236" t="str">
        <f>IFERROR(INDEX(body!$B$2:$B$34,MATCH(INDEX(souhrn!$C$2:$C$1899,MATCH(CONCATENATE("8#",$B236),souhrn!$E$2:$E$1899,0),1),body!$A$2:$A$34,0),1),"")</f>
        <v/>
      </c>
      <c r="K236" t="str">
        <f>IFERROR(INDEX(body!$F$2:$F$34,MATCH(INDEX(souhrn!$C$2:$C$1899,MATCH(CONCATENATE("19#",$B236),souhrn!$E$2:$E$1899,0),1),body!$A$2:$A$34,0),1),"")</f>
        <v/>
      </c>
      <c r="L236" t="str">
        <f>IFERROR(INDEX(body!$F$2:$F$34,MATCH(INDEX(souhrn!$C$2:$C$1899,MATCH(CONCATENATE("20#",$B236),souhrn!$E$2:$E$1899,0),1),body!$A$2:$A$34,0),1),"")</f>
        <v/>
      </c>
      <c r="M236" t="str">
        <f>IFERROR(INDEX(body!$F$2:$F$34,MATCH(INDEX(souhrn!$C$2:$C$1899,MATCH(CONCATENATE("21#",$B236),souhrn!$E$2:$E$1899,0),1),body!$A$2:$A$34,0),1),"")</f>
        <v/>
      </c>
      <c r="N236" t="str">
        <f>IFERROR(INDEX(body!$F$2:$F$34,MATCH(INDEX(souhrn!$C$2:$C$1899,MATCH(CONCATENATE("22#",$B236),souhrn!$E$2:$E$1899,0),1),body!$A$2:$A$34,0),1),"")</f>
        <v/>
      </c>
      <c r="O236" t="str">
        <f>IFERROR(INDEX(body!$F$2:$F$34,MATCH(INDEX(souhrn!$C$2:$C$1899,MATCH(CONCATENATE("23#",$B236),souhrn!$E$2:$E$1899,0),1),body!$A$2:$A$34,0),1),"")</f>
        <v/>
      </c>
      <c r="P236" t="str">
        <f>IFERROR(INDEX(body!$F$2:$F$34,MATCH(INDEX(souhrn!$C$2:$C$1899,MATCH(CONCATENATE("24#",$B236),souhrn!$E$2:$E$1899,0),1),body!$A$2:$A$34,0),1),"")</f>
        <v/>
      </c>
      <c r="Q236" t="str">
        <f>IFERROR(INDEX(body!$D$2:$D$34,MATCH(INDEX(souhrn!$C$2:$C$1899,MATCH(CONCATENATE("9#",$B236),souhrn!$E$2:$E$1899,0),1),body!$A$2:$A$34,0),1),"")</f>
        <v/>
      </c>
      <c r="R236" t="str">
        <f>IFERROR(INDEX(body!$D$2:$D$34,MATCH(INDEX(souhrn!$C$2:$C$1899,MATCH(CONCATENATE("10#",$B236),souhrn!$E$2:$E$1899,0),1),body!$A$2:$A$34,0),1),"")</f>
        <v/>
      </c>
      <c r="S236" t="str">
        <f>IFERROR(INDEX(body!$C$2:$C$34,MATCH(INDEX(souhrn!$C$2:$C$1899,MATCH(CONCATENATE("11#",$B236),souhrn!$E$2:$E$1899,0),1),body!$A$2:$A$34,0),1),"")</f>
        <v/>
      </c>
      <c r="T236" t="str">
        <f>IFERROR(INDEX(body!$C$2:$C$34,MATCH(INDEX(souhrn!$C$2:$C$1899,MATCH(CONCATENATE("12#",$B236),souhrn!$E$2:$E$1899,0),1),body!$A$2:$A$34,0),1),"")</f>
        <v/>
      </c>
      <c r="U236" t="str">
        <f>IFERROR(INDEX(body!$C$2:$C$34,MATCH(INDEX(souhrn!$C$2:$C$1899,MATCH(CONCATENATE("13#",$B236),souhrn!$E$2:$E$1899,0),1),body!$A$2:$A$34,0),1),"")</f>
        <v/>
      </c>
      <c r="V236" t="str">
        <f>IFERROR(INDEX(body!$C$2:$C$34,MATCH(INDEX(souhrn!$C$2:$C$1899,MATCH(CONCATENATE("14#",$B236),souhrn!$E$2:$E$1899,0),1),body!$A$2:$A$34,0),1),"")</f>
        <v/>
      </c>
      <c r="W236">
        <f>IFERROR(INDEX(body!$E$2:$E$34,MATCH(INDEX(souhrn!$C$2:$C$1899,MATCH(CONCATENATE("15#",$B236),souhrn!$E$2:$E$1899,0),1),body!$A$2:$A$34,0),1),"")</f>
        <v>14</v>
      </c>
      <c r="X236">
        <f>IFERROR(INDEX(body!$E$2:$E$34,MATCH(INDEX(souhrn!$C$2:$C$1899,MATCH(CONCATENATE("16#",$B236),souhrn!$E$2:$E$1899,0),1),body!$A$2:$A$34,0),1),"")</f>
        <v>4</v>
      </c>
      <c r="Y236">
        <f>IFERROR(INDEX(body!$E$2:$E$34,MATCH(INDEX(souhrn!$C$2:$C$1899,MATCH(CONCATENATE("17#",$B236),souhrn!$E$2:$E$1899,0),1),body!$A$2:$A$34,0),1),"")</f>
        <v>14</v>
      </c>
      <c r="Z236">
        <f>IFERROR(INDEX(body!$E$2:$E$34,MATCH(INDEX(souhrn!$C$2:$C$1899,MATCH(CONCATENATE("18#",$B236),souhrn!$E$2:$E$1899,0),1),body!$A$2:$A$34,0),1),"")</f>
        <v>16</v>
      </c>
      <c r="AA236">
        <f>INDEX(zavody!B:B,MATCH(B236,zavody!A:A,0))</f>
        <v>4</v>
      </c>
      <c r="AB236">
        <f t="shared" si="18"/>
        <v>48</v>
      </c>
      <c r="AC236">
        <f t="shared" si="19"/>
        <v>48</v>
      </c>
      <c r="AD236">
        <v>232</v>
      </c>
      <c r="AE236">
        <f t="shared" si="21"/>
        <v>0</v>
      </c>
      <c r="AF236">
        <v>26</v>
      </c>
    </row>
    <row r="237" spans="1:32" x14ac:dyDescent="0.45">
      <c r="A237">
        <v>3256</v>
      </c>
      <c r="B237" t="s">
        <v>95</v>
      </c>
      <c r="C237" t="str">
        <f>IFERROR(INDEX(body!$B$2:$B$34,MATCH(INDEX(souhrn!$C$2:$C$1899,MATCH(CONCATENATE("1#",$B237),souhrn!$E$2:$E$1899,0),1),body!$A$2:$A$34,0),1),"")</f>
        <v/>
      </c>
      <c r="D237" t="str">
        <f>IFERROR(INDEX(body!$B$2:$B$34,MATCH(INDEX(souhrn!$C$2:$C$1899,MATCH(CONCATENATE("2#",$B237),souhrn!$E$2:$E$1899,0),1),body!$A$2:$A$34,0),1),"")</f>
        <v/>
      </c>
      <c r="E237" t="str">
        <f>IFERROR(INDEX(body!$B$2:$B$34,MATCH(INDEX(souhrn!$C$2:$C$1899,MATCH(CONCATENATE("3#",$B237),souhrn!$E$2:$E$1899,0),1),body!$A$2:$A$34,0),1),"")</f>
        <v/>
      </c>
      <c r="F237" t="str">
        <f>IFERROR(INDEX(body!$B$2:$B$34,MATCH(INDEX(souhrn!$C$2:$C$1899,MATCH(CONCATENATE("4#",$B237),souhrn!$E$2:$E$1899,0),1),body!$A$2:$A$34,0),1),"")</f>
        <v/>
      </c>
      <c r="G237" t="str">
        <f>IFERROR(INDEX(body!$B$2:$B$34,MATCH(INDEX(souhrn!$C$2:$C$1899,MATCH(CONCATENATE("5#",$B237),souhrn!$E$2:$E$1899,0),1),body!$A$2:$A$34,0),1),"")</f>
        <v/>
      </c>
      <c r="H237" t="str">
        <f>IFERROR(INDEX(body!$B$2:$B$34,MATCH(INDEX(souhrn!$C$2:$C$1899,MATCH(CONCATENATE("6#",$B237),souhrn!$E$2:$E$1899,0),1),body!$A$2:$A$34,0),1),"")</f>
        <v/>
      </c>
      <c r="I237" t="str">
        <f>IFERROR(INDEX(body!$B$2:$B$34,MATCH(INDEX(souhrn!$C$2:$C$1899,MATCH(CONCATENATE("7#",$B237),souhrn!$E$2:$E$1899,0),1),body!$A$2:$A$34,0),1),"")</f>
        <v/>
      </c>
      <c r="J237" t="str">
        <f>IFERROR(INDEX(body!$B$2:$B$34,MATCH(INDEX(souhrn!$C$2:$C$1899,MATCH(CONCATENATE("8#",$B237),souhrn!$E$2:$E$1899,0),1),body!$A$2:$A$34,0),1),"")</f>
        <v/>
      </c>
      <c r="K237" t="str">
        <f>IFERROR(INDEX(body!$F$2:$F$34,MATCH(INDEX(souhrn!$C$2:$C$1899,MATCH(CONCATENATE("19#",$B237),souhrn!$E$2:$E$1899,0),1),body!$A$2:$A$34,0),1),"")</f>
        <v/>
      </c>
      <c r="L237" t="str">
        <f>IFERROR(INDEX(body!$F$2:$F$34,MATCH(INDEX(souhrn!$C$2:$C$1899,MATCH(CONCATENATE("20#",$B237),souhrn!$E$2:$E$1899,0),1),body!$A$2:$A$34,0),1),"")</f>
        <v/>
      </c>
      <c r="M237" t="str">
        <f>IFERROR(INDEX(body!$F$2:$F$34,MATCH(INDEX(souhrn!$C$2:$C$1899,MATCH(CONCATENATE("21#",$B237),souhrn!$E$2:$E$1899,0),1),body!$A$2:$A$34,0),1),"")</f>
        <v/>
      </c>
      <c r="N237" t="str">
        <f>IFERROR(INDEX(body!$F$2:$F$34,MATCH(INDEX(souhrn!$C$2:$C$1899,MATCH(CONCATENATE("22#",$B237),souhrn!$E$2:$E$1899,0),1),body!$A$2:$A$34,0),1),"")</f>
        <v/>
      </c>
      <c r="O237" t="str">
        <f>IFERROR(INDEX(body!$F$2:$F$34,MATCH(INDEX(souhrn!$C$2:$C$1899,MATCH(CONCATENATE("23#",$B237),souhrn!$E$2:$E$1899,0),1),body!$A$2:$A$34,0),1),"")</f>
        <v/>
      </c>
      <c r="P237" t="str">
        <f>IFERROR(INDEX(body!$F$2:$F$34,MATCH(INDEX(souhrn!$C$2:$C$1899,MATCH(CONCATENATE("24#",$B237),souhrn!$E$2:$E$1899,0),1),body!$A$2:$A$34,0),1),"")</f>
        <v/>
      </c>
      <c r="Q237" t="str">
        <f>IFERROR(INDEX(body!$D$2:$D$34,MATCH(INDEX(souhrn!$C$2:$C$1899,MATCH(CONCATENATE("9#",$B237),souhrn!$E$2:$E$1899,0),1),body!$A$2:$A$34,0),1),"")</f>
        <v/>
      </c>
      <c r="R237" t="str">
        <f>IFERROR(INDEX(body!$D$2:$D$34,MATCH(INDEX(souhrn!$C$2:$C$1899,MATCH(CONCATENATE("10#",$B237),souhrn!$E$2:$E$1899,0),1),body!$A$2:$A$34,0),1),"")</f>
        <v/>
      </c>
      <c r="S237" t="str">
        <f>IFERROR(INDEX(body!$C$2:$C$34,MATCH(INDEX(souhrn!$C$2:$C$1899,MATCH(CONCATENATE("11#",$B237),souhrn!$E$2:$E$1899,0),1),body!$A$2:$A$34,0),1),"")</f>
        <v/>
      </c>
      <c r="T237" t="str">
        <f>IFERROR(INDEX(body!$C$2:$C$34,MATCH(INDEX(souhrn!$C$2:$C$1899,MATCH(CONCATENATE("12#",$B237),souhrn!$E$2:$E$1899,0),1),body!$A$2:$A$34,0),1),"")</f>
        <v/>
      </c>
      <c r="U237" t="str">
        <f>IFERROR(INDEX(body!$C$2:$C$34,MATCH(INDEX(souhrn!$C$2:$C$1899,MATCH(CONCATENATE("13#",$B237),souhrn!$E$2:$E$1899,0),1),body!$A$2:$A$34,0),1),"")</f>
        <v/>
      </c>
      <c r="V237" t="str">
        <f>IFERROR(INDEX(body!$C$2:$C$34,MATCH(INDEX(souhrn!$C$2:$C$1899,MATCH(CONCATENATE("14#",$B237),souhrn!$E$2:$E$1899,0),1),body!$A$2:$A$34,0),1),"")</f>
        <v/>
      </c>
      <c r="W237">
        <f>IFERROR(INDEX(body!$E$2:$E$34,MATCH(INDEX(souhrn!$C$2:$C$1899,MATCH(CONCATENATE("15#",$B237),souhrn!$E$2:$E$1899,0),1),body!$A$2:$A$34,0),1),"")</f>
        <v>10</v>
      </c>
      <c r="X237">
        <f>IFERROR(INDEX(body!$E$2:$E$34,MATCH(INDEX(souhrn!$C$2:$C$1899,MATCH(CONCATENATE("16#",$B237),souhrn!$E$2:$E$1899,0),1),body!$A$2:$A$34,0),1),"")</f>
        <v>14</v>
      </c>
      <c r="Y237">
        <f>IFERROR(INDEX(body!$E$2:$E$34,MATCH(INDEX(souhrn!$C$2:$C$1899,MATCH(CONCATENATE("17#",$B237),souhrn!$E$2:$E$1899,0),1),body!$A$2:$A$34,0),1),"")</f>
        <v>16</v>
      </c>
      <c r="Z237">
        <f>IFERROR(INDEX(body!$E$2:$E$34,MATCH(INDEX(souhrn!$C$2:$C$1899,MATCH(CONCATENATE("18#",$B237),souhrn!$E$2:$E$1899,0),1),body!$A$2:$A$34,0),1),"")</f>
        <v>8</v>
      </c>
      <c r="AA237">
        <f>INDEX(zavody!B:B,MATCH(B237,zavody!A:A,0))</f>
        <v>4</v>
      </c>
      <c r="AB237">
        <f t="shared" si="18"/>
        <v>48</v>
      </c>
      <c r="AC237">
        <f t="shared" si="19"/>
        <v>48</v>
      </c>
      <c r="AD237">
        <v>233</v>
      </c>
      <c r="AE237">
        <f t="shared" si="21"/>
        <v>0</v>
      </c>
      <c r="AF237">
        <v>67</v>
      </c>
    </row>
    <row r="238" spans="1:32" x14ac:dyDescent="0.45">
      <c r="A238">
        <v>6421</v>
      </c>
      <c r="B238" t="s">
        <v>234</v>
      </c>
      <c r="C238" t="str">
        <f>IFERROR(INDEX(body!$B$2:$B$34,MATCH(INDEX(souhrn!$C$2:$C$1899,MATCH(CONCATENATE("1#",$B238),souhrn!$E$2:$E$1899,0),1),body!$A$2:$A$34,0),1),"")</f>
        <v/>
      </c>
      <c r="D238" t="str">
        <f>IFERROR(INDEX(body!$B$2:$B$34,MATCH(INDEX(souhrn!$C$2:$C$1899,MATCH(CONCATENATE("2#",$B238),souhrn!$E$2:$E$1899,0),1),body!$A$2:$A$34,0),1),"")</f>
        <v/>
      </c>
      <c r="E238" t="str">
        <f>IFERROR(INDEX(body!$B$2:$B$34,MATCH(INDEX(souhrn!$C$2:$C$1899,MATCH(CONCATENATE("3#",$B238),souhrn!$E$2:$E$1899,0),1),body!$A$2:$A$34,0),1),"")</f>
        <v/>
      </c>
      <c r="F238" t="str">
        <f>IFERROR(INDEX(body!$B$2:$B$34,MATCH(INDEX(souhrn!$C$2:$C$1899,MATCH(CONCATENATE("4#",$B238),souhrn!$E$2:$E$1899,0),1),body!$A$2:$A$34,0),1),"")</f>
        <v/>
      </c>
      <c r="G238" t="str">
        <f>IFERROR(INDEX(body!$B$2:$B$34,MATCH(INDEX(souhrn!$C$2:$C$1899,MATCH(CONCATENATE("5#",$B238),souhrn!$E$2:$E$1899,0),1),body!$A$2:$A$34,0),1),"")</f>
        <v/>
      </c>
      <c r="H238" t="str">
        <f>IFERROR(INDEX(body!$B$2:$B$34,MATCH(INDEX(souhrn!$C$2:$C$1899,MATCH(CONCATENATE("6#",$B238),souhrn!$E$2:$E$1899,0),1),body!$A$2:$A$34,0),1),"")</f>
        <v/>
      </c>
      <c r="I238" t="str">
        <f>IFERROR(INDEX(body!$B$2:$B$34,MATCH(INDEX(souhrn!$C$2:$C$1899,MATCH(CONCATENATE("7#",$B238),souhrn!$E$2:$E$1899,0),1),body!$A$2:$A$34,0),1),"")</f>
        <v/>
      </c>
      <c r="J238" t="str">
        <f>IFERROR(INDEX(body!$B$2:$B$34,MATCH(INDEX(souhrn!$C$2:$C$1899,MATCH(CONCATENATE("8#",$B238),souhrn!$E$2:$E$1899,0),1),body!$A$2:$A$34,0),1),"")</f>
        <v/>
      </c>
      <c r="K238">
        <f>IFERROR(INDEX(body!$F$2:$F$34,MATCH(INDEX(souhrn!$C$2:$C$1899,MATCH(CONCATENATE("19#",$B238),souhrn!$E$2:$E$1899,0),1),body!$A$2:$A$34,0),1),"")</f>
        <v>8</v>
      </c>
      <c r="L238">
        <f>IFERROR(INDEX(body!$F$2:$F$34,MATCH(INDEX(souhrn!$C$2:$C$1899,MATCH(CONCATENATE("20#",$B238),souhrn!$E$2:$E$1899,0),1),body!$A$2:$A$34,0),1),"")</f>
        <v>8</v>
      </c>
      <c r="M238">
        <f>IFERROR(INDEX(body!$F$2:$F$34,MATCH(INDEX(souhrn!$C$2:$C$1899,MATCH(CONCATENATE("21#",$B238),souhrn!$E$2:$E$1899,0),1),body!$A$2:$A$34,0),1),"")</f>
        <v>18</v>
      </c>
      <c r="N238">
        <f>IFERROR(INDEX(body!$F$2:$F$34,MATCH(INDEX(souhrn!$C$2:$C$1899,MATCH(CONCATENATE("22#",$B238),souhrn!$E$2:$E$1899,0),1),body!$A$2:$A$34,0),1),"")</f>
        <v>14</v>
      </c>
      <c r="O238" t="str">
        <f>IFERROR(INDEX(body!$F$2:$F$34,MATCH(INDEX(souhrn!$C$2:$C$1899,MATCH(CONCATENATE("23#",$B238),souhrn!$E$2:$E$1899,0),1),body!$A$2:$A$34,0),1),"")</f>
        <v/>
      </c>
      <c r="P238" t="str">
        <f>IFERROR(INDEX(body!$F$2:$F$34,MATCH(INDEX(souhrn!$C$2:$C$1899,MATCH(CONCATENATE("24#",$B238),souhrn!$E$2:$E$1899,0),1),body!$A$2:$A$34,0),1),"")</f>
        <v/>
      </c>
      <c r="Q238" t="str">
        <f>IFERROR(INDEX(body!$D$2:$D$34,MATCH(INDEX(souhrn!$C$2:$C$1899,MATCH(CONCATENATE("9#",$B238),souhrn!$E$2:$E$1899,0),1),body!$A$2:$A$34,0),1),"")</f>
        <v/>
      </c>
      <c r="R238" t="str">
        <f>IFERROR(INDEX(body!$D$2:$D$34,MATCH(INDEX(souhrn!$C$2:$C$1899,MATCH(CONCATENATE("10#",$B238),souhrn!$E$2:$E$1899,0),1),body!$A$2:$A$34,0),1),"")</f>
        <v/>
      </c>
      <c r="S238" t="str">
        <f>IFERROR(INDEX(body!$C$2:$C$34,MATCH(INDEX(souhrn!$C$2:$C$1899,MATCH(CONCATENATE("11#",$B238),souhrn!$E$2:$E$1899,0),1),body!$A$2:$A$34,0),1),"")</f>
        <v/>
      </c>
      <c r="T238" t="str">
        <f>IFERROR(INDEX(body!$C$2:$C$34,MATCH(INDEX(souhrn!$C$2:$C$1899,MATCH(CONCATENATE("12#",$B238),souhrn!$E$2:$E$1899,0),1),body!$A$2:$A$34,0),1),"")</f>
        <v/>
      </c>
      <c r="U238" t="str">
        <f>IFERROR(INDEX(body!$C$2:$C$34,MATCH(INDEX(souhrn!$C$2:$C$1899,MATCH(CONCATENATE("13#",$B238),souhrn!$E$2:$E$1899,0),1),body!$A$2:$A$34,0),1),"")</f>
        <v/>
      </c>
      <c r="V238" t="str">
        <f>IFERROR(INDEX(body!$C$2:$C$34,MATCH(INDEX(souhrn!$C$2:$C$1899,MATCH(CONCATENATE("14#",$B238),souhrn!$E$2:$E$1899,0),1),body!$A$2:$A$34,0),1),"")</f>
        <v/>
      </c>
      <c r="W238" t="str">
        <f>IFERROR(INDEX(body!$E$2:$E$34,MATCH(INDEX(souhrn!$C$2:$C$1899,MATCH(CONCATENATE("15#",$B238),souhrn!$E$2:$E$1899,0),1),body!$A$2:$A$34,0),1),"")</f>
        <v/>
      </c>
      <c r="X238" t="str">
        <f>IFERROR(INDEX(body!$E$2:$E$34,MATCH(INDEX(souhrn!$C$2:$C$1899,MATCH(CONCATENATE("16#",$B238),souhrn!$E$2:$E$1899,0),1),body!$A$2:$A$34,0),1),"")</f>
        <v/>
      </c>
      <c r="Y238" t="str">
        <f>IFERROR(INDEX(body!$E$2:$E$34,MATCH(INDEX(souhrn!$C$2:$C$1899,MATCH(CONCATENATE("17#",$B238),souhrn!$E$2:$E$1899,0),1),body!$A$2:$A$34,0),1),"")</f>
        <v/>
      </c>
      <c r="Z238" t="str">
        <f>IFERROR(INDEX(body!$E$2:$E$34,MATCH(INDEX(souhrn!$C$2:$C$1899,MATCH(CONCATENATE("18#",$B238),souhrn!$E$2:$E$1899,0),1),body!$A$2:$A$34,0),1),"")</f>
        <v/>
      </c>
      <c r="AA238">
        <f>INDEX(zavody!B:B,MATCH(B238,zavody!A:A,0))</f>
        <v>4</v>
      </c>
      <c r="AB238">
        <f t="shared" si="18"/>
        <v>48</v>
      </c>
      <c r="AC238">
        <f t="shared" si="19"/>
        <v>48</v>
      </c>
      <c r="AD238">
        <v>234</v>
      </c>
      <c r="AE238">
        <f t="shared" si="21"/>
        <v>48</v>
      </c>
      <c r="AF238">
        <v>231</v>
      </c>
    </row>
    <row r="239" spans="1:32" x14ac:dyDescent="0.45">
      <c r="A239">
        <v>94</v>
      </c>
      <c r="B239" t="s">
        <v>282</v>
      </c>
      <c r="C239" t="str">
        <f>IFERROR(INDEX(body!$B$2:$B$34,MATCH(INDEX(souhrn!$C$2:$C$1899,MATCH(CONCATENATE("1#",$B239),souhrn!$E$2:$E$1899,0),1),body!$A$2:$A$34,0),1),"")</f>
        <v/>
      </c>
      <c r="D239" t="str">
        <f>IFERROR(INDEX(body!$B$2:$B$34,MATCH(INDEX(souhrn!$C$2:$C$1899,MATCH(CONCATENATE("2#",$B239),souhrn!$E$2:$E$1899,0),1),body!$A$2:$A$34,0),1),"")</f>
        <v/>
      </c>
      <c r="E239" t="str">
        <f>IFERROR(INDEX(body!$B$2:$B$34,MATCH(INDEX(souhrn!$C$2:$C$1899,MATCH(CONCATENATE("3#",$B239),souhrn!$E$2:$E$1899,0),1),body!$A$2:$A$34,0),1),"")</f>
        <v/>
      </c>
      <c r="F239" t="str">
        <f>IFERROR(INDEX(body!$B$2:$B$34,MATCH(INDEX(souhrn!$C$2:$C$1899,MATCH(CONCATENATE("4#",$B239),souhrn!$E$2:$E$1899,0),1),body!$A$2:$A$34,0),1),"")</f>
        <v/>
      </c>
      <c r="G239" t="str">
        <f>IFERROR(INDEX(body!$B$2:$B$34,MATCH(INDEX(souhrn!$C$2:$C$1899,MATCH(CONCATENATE("5#",$B239),souhrn!$E$2:$E$1899,0),1),body!$A$2:$A$34,0),1),"")</f>
        <v/>
      </c>
      <c r="H239" t="str">
        <f>IFERROR(INDEX(body!$B$2:$B$34,MATCH(INDEX(souhrn!$C$2:$C$1899,MATCH(CONCATENATE("6#",$B239),souhrn!$E$2:$E$1899,0),1),body!$A$2:$A$34,0),1),"")</f>
        <v/>
      </c>
      <c r="I239" t="str">
        <f>IFERROR(INDEX(body!$B$2:$B$34,MATCH(INDEX(souhrn!$C$2:$C$1899,MATCH(CONCATENATE("7#",$B239),souhrn!$E$2:$E$1899,0),1),body!$A$2:$A$34,0),1),"")</f>
        <v/>
      </c>
      <c r="J239" t="str">
        <f>IFERROR(INDEX(body!$B$2:$B$34,MATCH(INDEX(souhrn!$C$2:$C$1899,MATCH(CONCATENATE("8#",$B239),souhrn!$E$2:$E$1899,0),1),body!$A$2:$A$34,0),1),"")</f>
        <v/>
      </c>
      <c r="K239" t="str">
        <f>IFERROR(INDEX(body!$F$2:$F$34,MATCH(INDEX(souhrn!$C$2:$C$1899,MATCH(CONCATENATE("19#",$B239),souhrn!$E$2:$E$1899,0),1),body!$A$2:$A$34,0),1),"")</f>
        <v/>
      </c>
      <c r="L239" t="str">
        <f>IFERROR(INDEX(body!$F$2:$F$34,MATCH(INDEX(souhrn!$C$2:$C$1899,MATCH(CONCATENATE("20#",$B239),souhrn!$E$2:$E$1899,0),1),body!$A$2:$A$34,0),1),"")</f>
        <v/>
      </c>
      <c r="M239" t="str">
        <f>IFERROR(INDEX(body!$F$2:$F$34,MATCH(INDEX(souhrn!$C$2:$C$1899,MATCH(CONCATENATE("21#",$B239),souhrn!$E$2:$E$1899,0),1),body!$A$2:$A$34,0),1),"")</f>
        <v/>
      </c>
      <c r="N239" t="str">
        <f>IFERROR(INDEX(body!$F$2:$F$34,MATCH(INDEX(souhrn!$C$2:$C$1899,MATCH(CONCATENATE("22#",$B239),souhrn!$E$2:$E$1899,0),1),body!$A$2:$A$34,0),1),"")</f>
        <v/>
      </c>
      <c r="O239" t="str">
        <f>IFERROR(INDEX(body!$F$2:$F$34,MATCH(INDEX(souhrn!$C$2:$C$1899,MATCH(CONCATENATE("23#",$B239),souhrn!$E$2:$E$1899,0),1),body!$A$2:$A$34,0),1),"")</f>
        <v/>
      </c>
      <c r="P239" t="str">
        <f>IFERROR(INDEX(body!$F$2:$F$34,MATCH(INDEX(souhrn!$C$2:$C$1899,MATCH(CONCATENATE("24#",$B239),souhrn!$E$2:$E$1899,0),1),body!$A$2:$A$34,0),1),"")</f>
        <v/>
      </c>
      <c r="Q239">
        <f>IFERROR(INDEX(body!$D$2:$D$34,MATCH(INDEX(souhrn!$C$2:$C$1899,MATCH(CONCATENATE("9#",$B239),souhrn!$E$2:$E$1899,0),1),body!$A$2:$A$34,0),1),"")</f>
        <v>24</v>
      </c>
      <c r="R239">
        <f>IFERROR(INDEX(body!$D$2:$D$34,MATCH(INDEX(souhrn!$C$2:$C$1899,MATCH(CONCATENATE("10#",$B239),souhrn!$E$2:$E$1899,0),1),body!$A$2:$A$34,0),1),"")</f>
        <v>22</v>
      </c>
      <c r="S239" t="str">
        <f>IFERROR(INDEX(body!$C$2:$C$34,MATCH(INDEX(souhrn!$C$2:$C$1899,MATCH(CONCATENATE("11#",$B239),souhrn!$E$2:$E$1899,0),1),body!$A$2:$A$34,0),1),"")</f>
        <v/>
      </c>
      <c r="T239" t="str">
        <f>IFERROR(INDEX(body!$C$2:$C$34,MATCH(INDEX(souhrn!$C$2:$C$1899,MATCH(CONCATENATE("12#",$B239),souhrn!$E$2:$E$1899,0),1),body!$A$2:$A$34,0),1),"")</f>
        <v/>
      </c>
      <c r="U239" t="str">
        <f>IFERROR(INDEX(body!$C$2:$C$34,MATCH(INDEX(souhrn!$C$2:$C$1899,MATCH(CONCATENATE("13#",$B239),souhrn!$E$2:$E$1899,0),1),body!$A$2:$A$34,0),1),"")</f>
        <v/>
      </c>
      <c r="V239" t="str">
        <f>IFERROR(INDEX(body!$C$2:$C$34,MATCH(INDEX(souhrn!$C$2:$C$1899,MATCH(CONCATENATE("14#",$B239),souhrn!$E$2:$E$1899,0),1),body!$A$2:$A$34,0),1),"")</f>
        <v/>
      </c>
      <c r="W239" t="str">
        <f>IFERROR(INDEX(body!$E$2:$E$34,MATCH(INDEX(souhrn!$C$2:$C$1899,MATCH(CONCATENATE("15#",$B239),souhrn!$E$2:$E$1899,0),1),body!$A$2:$A$34,0),1),"")</f>
        <v/>
      </c>
      <c r="X239" t="str">
        <f>IFERROR(INDEX(body!$E$2:$E$34,MATCH(INDEX(souhrn!$C$2:$C$1899,MATCH(CONCATENATE("16#",$B239),souhrn!$E$2:$E$1899,0),1),body!$A$2:$A$34,0),1),"")</f>
        <v/>
      </c>
      <c r="Y239" t="str">
        <f>IFERROR(INDEX(body!$E$2:$E$34,MATCH(INDEX(souhrn!$C$2:$C$1899,MATCH(CONCATENATE("17#",$B239),souhrn!$E$2:$E$1899,0),1),body!$A$2:$A$34,0),1),"")</f>
        <v/>
      </c>
      <c r="Z239" t="str">
        <f>IFERROR(INDEX(body!$E$2:$E$34,MATCH(INDEX(souhrn!$C$2:$C$1899,MATCH(CONCATENATE("18#",$B239),souhrn!$E$2:$E$1899,0),1),body!$A$2:$A$34,0),1),"")</f>
        <v/>
      </c>
      <c r="AA239">
        <f>INDEX(zavody!B:B,MATCH(B239,zavody!A:A,0))</f>
        <v>2</v>
      </c>
      <c r="AB239">
        <f t="shared" si="18"/>
        <v>46</v>
      </c>
      <c r="AC239">
        <f t="shared" si="19"/>
        <v>46</v>
      </c>
      <c r="AD239">
        <v>235</v>
      </c>
      <c r="AE239">
        <f t="shared" si="21"/>
        <v>46</v>
      </c>
      <c r="AF239">
        <v>2</v>
      </c>
    </row>
    <row r="240" spans="1:32" x14ac:dyDescent="0.45">
      <c r="A240">
        <v>3822</v>
      </c>
      <c r="B240" t="s">
        <v>80</v>
      </c>
      <c r="C240" t="str">
        <f>IFERROR(INDEX(body!$B$2:$B$34,MATCH(INDEX(souhrn!$C$2:$C$1899,MATCH(CONCATENATE("1#",$B240),souhrn!$E$2:$E$1899,0),1),body!$A$2:$A$34,0),1),"")</f>
        <v/>
      </c>
      <c r="D240" t="str">
        <f>IFERROR(INDEX(body!$B$2:$B$34,MATCH(INDEX(souhrn!$C$2:$C$1899,MATCH(CONCATENATE("2#",$B240),souhrn!$E$2:$E$1899,0),1),body!$A$2:$A$34,0),1),"")</f>
        <v/>
      </c>
      <c r="E240" t="str">
        <f>IFERROR(INDEX(body!$B$2:$B$34,MATCH(INDEX(souhrn!$C$2:$C$1899,MATCH(CONCATENATE("3#",$B240),souhrn!$E$2:$E$1899,0),1),body!$A$2:$A$34,0),1),"")</f>
        <v/>
      </c>
      <c r="F240" t="str">
        <f>IFERROR(INDEX(body!$B$2:$B$34,MATCH(INDEX(souhrn!$C$2:$C$1899,MATCH(CONCATENATE("4#",$B240),souhrn!$E$2:$E$1899,0),1),body!$A$2:$A$34,0),1),"")</f>
        <v/>
      </c>
      <c r="G240" t="str">
        <f>IFERROR(INDEX(body!$B$2:$B$34,MATCH(INDEX(souhrn!$C$2:$C$1899,MATCH(CONCATENATE("5#",$B240),souhrn!$E$2:$E$1899,0),1),body!$A$2:$A$34,0),1),"")</f>
        <v/>
      </c>
      <c r="H240" t="str">
        <f>IFERROR(INDEX(body!$B$2:$B$34,MATCH(INDEX(souhrn!$C$2:$C$1899,MATCH(CONCATENATE("6#",$B240),souhrn!$E$2:$E$1899,0),1),body!$A$2:$A$34,0),1),"")</f>
        <v/>
      </c>
      <c r="I240" t="str">
        <f>IFERROR(INDEX(body!$B$2:$B$34,MATCH(INDEX(souhrn!$C$2:$C$1899,MATCH(CONCATENATE("7#",$B240),souhrn!$E$2:$E$1899,0),1),body!$A$2:$A$34,0),1),"")</f>
        <v/>
      </c>
      <c r="J240" t="str">
        <f>IFERROR(INDEX(body!$B$2:$B$34,MATCH(INDEX(souhrn!$C$2:$C$1899,MATCH(CONCATENATE("8#",$B240),souhrn!$E$2:$E$1899,0),1),body!$A$2:$A$34,0),1),"")</f>
        <v/>
      </c>
      <c r="K240" t="str">
        <f>IFERROR(INDEX(body!$F$2:$F$34,MATCH(INDEX(souhrn!$C$2:$C$1899,MATCH(CONCATENATE("19#",$B240),souhrn!$E$2:$E$1899,0),1),body!$A$2:$A$34,0),1),"")</f>
        <v/>
      </c>
      <c r="L240" t="str">
        <f>IFERROR(INDEX(body!$F$2:$F$34,MATCH(INDEX(souhrn!$C$2:$C$1899,MATCH(CONCATENATE("20#",$B240),souhrn!$E$2:$E$1899,0),1),body!$A$2:$A$34,0),1),"")</f>
        <v/>
      </c>
      <c r="M240" t="str">
        <f>IFERROR(INDEX(body!$F$2:$F$34,MATCH(INDEX(souhrn!$C$2:$C$1899,MATCH(CONCATENATE("21#",$B240),souhrn!$E$2:$E$1899,0),1),body!$A$2:$A$34,0),1),"")</f>
        <v/>
      </c>
      <c r="N240" t="str">
        <f>IFERROR(INDEX(body!$F$2:$F$34,MATCH(INDEX(souhrn!$C$2:$C$1899,MATCH(CONCATENATE("22#",$B240),souhrn!$E$2:$E$1899,0),1),body!$A$2:$A$34,0),1),"")</f>
        <v/>
      </c>
      <c r="O240" t="str">
        <f>IFERROR(INDEX(body!$F$2:$F$34,MATCH(INDEX(souhrn!$C$2:$C$1899,MATCH(CONCATENATE("23#",$B240),souhrn!$E$2:$E$1899,0),1),body!$A$2:$A$34,0),1),"")</f>
        <v/>
      </c>
      <c r="P240" t="str">
        <f>IFERROR(INDEX(body!$F$2:$F$34,MATCH(INDEX(souhrn!$C$2:$C$1899,MATCH(CONCATENATE("24#",$B240),souhrn!$E$2:$E$1899,0),1),body!$A$2:$A$34,0),1),"")</f>
        <v/>
      </c>
      <c r="Q240">
        <f>IFERROR(INDEX(body!$D$2:$D$34,MATCH(INDEX(souhrn!$C$2:$C$1899,MATCH(CONCATENATE("9#",$B240),souhrn!$E$2:$E$1899,0),1),body!$A$2:$A$34,0),1),"")</f>
        <v>14</v>
      </c>
      <c r="R240">
        <f>IFERROR(INDEX(body!$D$2:$D$34,MATCH(INDEX(souhrn!$C$2:$C$1899,MATCH(CONCATENATE("10#",$B240),souhrn!$E$2:$E$1899,0),1),body!$A$2:$A$34,0),1),"")</f>
        <v>14</v>
      </c>
      <c r="S240" t="str">
        <f>IFERROR(INDEX(body!$C$2:$C$34,MATCH(INDEX(souhrn!$C$2:$C$1899,MATCH(CONCATENATE("11#",$B240),souhrn!$E$2:$E$1899,0),1),body!$A$2:$A$34,0),1),"")</f>
        <v/>
      </c>
      <c r="T240" t="str">
        <f>IFERROR(INDEX(body!$C$2:$C$34,MATCH(INDEX(souhrn!$C$2:$C$1899,MATCH(CONCATENATE("12#",$B240),souhrn!$E$2:$E$1899,0),1),body!$A$2:$A$34,0),1),"")</f>
        <v/>
      </c>
      <c r="U240">
        <f>IFERROR(INDEX(body!$C$2:$C$34,MATCH(INDEX(souhrn!$C$2:$C$1899,MATCH(CONCATENATE("13#",$B240),souhrn!$E$2:$E$1899,0),1),body!$A$2:$A$34,0),1),"")</f>
        <v>8</v>
      </c>
      <c r="V240">
        <f>IFERROR(INDEX(body!$C$2:$C$34,MATCH(INDEX(souhrn!$C$2:$C$1899,MATCH(CONCATENATE("14#",$B240),souhrn!$E$2:$E$1899,0),1),body!$A$2:$A$34,0),1),"")</f>
        <v>10</v>
      </c>
      <c r="W240" t="str">
        <f>IFERROR(INDEX(body!$E$2:$E$34,MATCH(INDEX(souhrn!$C$2:$C$1899,MATCH(CONCATENATE("15#",$B240),souhrn!$E$2:$E$1899,0),1),body!$A$2:$A$34,0),1),"")</f>
        <v/>
      </c>
      <c r="X240" t="str">
        <f>IFERROR(INDEX(body!$E$2:$E$34,MATCH(INDEX(souhrn!$C$2:$C$1899,MATCH(CONCATENATE("16#",$B240),souhrn!$E$2:$E$1899,0),1),body!$A$2:$A$34,0),1),"")</f>
        <v/>
      </c>
      <c r="Y240" t="str">
        <f>IFERROR(INDEX(body!$E$2:$E$34,MATCH(INDEX(souhrn!$C$2:$C$1899,MATCH(CONCATENATE("17#",$B240),souhrn!$E$2:$E$1899,0),1),body!$A$2:$A$34,0),1),"")</f>
        <v/>
      </c>
      <c r="Z240" t="str">
        <f>IFERROR(INDEX(body!$E$2:$E$34,MATCH(INDEX(souhrn!$C$2:$C$1899,MATCH(CONCATENATE("18#",$B240),souhrn!$E$2:$E$1899,0),1),body!$A$2:$A$34,0),1),"")</f>
        <v/>
      </c>
      <c r="AA240">
        <f>INDEX(zavody!B:B,MATCH(B240,zavody!A:A,0))</f>
        <v>4</v>
      </c>
      <c r="AB240">
        <f t="shared" si="18"/>
        <v>46</v>
      </c>
      <c r="AC240">
        <f t="shared" si="19"/>
        <v>46</v>
      </c>
      <c r="AD240">
        <v>236</v>
      </c>
      <c r="AE240">
        <f t="shared" si="21"/>
        <v>46</v>
      </c>
      <c r="AF240">
        <v>101</v>
      </c>
    </row>
    <row r="241" spans="1:32" x14ac:dyDescent="0.45">
      <c r="A241">
        <v>4302</v>
      </c>
      <c r="B241" t="s">
        <v>104</v>
      </c>
      <c r="C241" t="str">
        <f>IFERROR(INDEX(body!$B$2:$B$34,MATCH(INDEX(souhrn!$C$2:$C$1899,MATCH(CONCATENATE("1#",$B241),souhrn!$E$2:$E$1899,0),1),body!$A$2:$A$34,0),1),"")</f>
        <v/>
      </c>
      <c r="D241" t="str">
        <f>IFERROR(INDEX(body!$B$2:$B$34,MATCH(INDEX(souhrn!$C$2:$C$1899,MATCH(CONCATENATE("2#",$B241),souhrn!$E$2:$E$1899,0),1),body!$A$2:$A$34,0),1),"")</f>
        <v/>
      </c>
      <c r="E241" t="str">
        <f>IFERROR(INDEX(body!$B$2:$B$34,MATCH(INDEX(souhrn!$C$2:$C$1899,MATCH(CONCATENATE("3#",$B241),souhrn!$E$2:$E$1899,0),1),body!$A$2:$A$34,0),1),"")</f>
        <v/>
      </c>
      <c r="F241" t="str">
        <f>IFERROR(INDEX(body!$B$2:$B$34,MATCH(INDEX(souhrn!$C$2:$C$1899,MATCH(CONCATENATE("4#",$B241),souhrn!$E$2:$E$1899,0),1),body!$A$2:$A$34,0),1),"")</f>
        <v/>
      </c>
      <c r="G241" t="str">
        <f>IFERROR(INDEX(body!$B$2:$B$34,MATCH(INDEX(souhrn!$C$2:$C$1899,MATCH(CONCATENATE("5#",$B241),souhrn!$E$2:$E$1899,0),1),body!$A$2:$A$34,0),1),"")</f>
        <v/>
      </c>
      <c r="H241" t="str">
        <f>IFERROR(INDEX(body!$B$2:$B$34,MATCH(INDEX(souhrn!$C$2:$C$1899,MATCH(CONCATENATE("6#",$B241),souhrn!$E$2:$E$1899,0),1),body!$A$2:$A$34,0),1),"")</f>
        <v/>
      </c>
      <c r="I241" t="str">
        <f>IFERROR(INDEX(body!$B$2:$B$34,MATCH(INDEX(souhrn!$C$2:$C$1899,MATCH(CONCATENATE("7#",$B241),souhrn!$E$2:$E$1899,0),1),body!$A$2:$A$34,0),1),"")</f>
        <v/>
      </c>
      <c r="J241" t="str">
        <f>IFERROR(INDEX(body!$B$2:$B$34,MATCH(INDEX(souhrn!$C$2:$C$1899,MATCH(CONCATENATE("8#",$B241),souhrn!$E$2:$E$1899,0),1),body!$A$2:$A$34,0),1),"")</f>
        <v/>
      </c>
      <c r="K241" t="str">
        <f>IFERROR(INDEX(body!$F$2:$F$34,MATCH(INDEX(souhrn!$C$2:$C$1899,MATCH(CONCATENATE("19#",$B241),souhrn!$E$2:$E$1899,0),1),body!$A$2:$A$34,0),1),"")</f>
        <v/>
      </c>
      <c r="L241" t="str">
        <f>IFERROR(INDEX(body!$F$2:$F$34,MATCH(INDEX(souhrn!$C$2:$C$1899,MATCH(CONCATENATE("20#",$B241),souhrn!$E$2:$E$1899,0),1),body!$A$2:$A$34,0),1),"")</f>
        <v/>
      </c>
      <c r="M241" t="str">
        <f>IFERROR(INDEX(body!$F$2:$F$34,MATCH(INDEX(souhrn!$C$2:$C$1899,MATCH(CONCATENATE("21#",$B241),souhrn!$E$2:$E$1899,0),1),body!$A$2:$A$34,0),1),"")</f>
        <v/>
      </c>
      <c r="N241" t="str">
        <f>IFERROR(INDEX(body!$F$2:$F$34,MATCH(INDEX(souhrn!$C$2:$C$1899,MATCH(CONCATENATE("22#",$B241),souhrn!$E$2:$E$1899,0),1),body!$A$2:$A$34,0),1),"")</f>
        <v/>
      </c>
      <c r="O241" t="str">
        <f>IFERROR(INDEX(body!$F$2:$F$34,MATCH(INDEX(souhrn!$C$2:$C$1899,MATCH(CONCATENATE("23#",$B241),souhrn!$E$2:$E$1899,0),1),body!$A$2:$A$34,0),1),"")</f>
        <v/>
      </c>
      <c r="P241" t="str">
        <f>IFERROR(INDEX(body!$F$2:$F$34,MATCH(INDEX(souhrn!$C$2:$C$1899,MATCH(CONCATENATE("24#",$B241),souhrn!$E$2:$E$1899,0),1),body!$A$2:$A$34,0),1),"")</f>
        <v/>
      </c>
      <c r="Q241">
        <f>IFERROR(INDEX(body!$D$2:$D$34,MATCH(INDEX(souhrn!$C$2:$C$1899,MATCH(CONCATENATE("9#",$B241),souhrn!$E$2:$E$1899,0),1),body!$A$2:$A$34,0),1),"")</f>
        <v>12</v>
      </c>
      <c r="R241">
        <f>IFERROR(INDEX(body!$D$2:$D$34,MATCH(INDEX(souhrn!$C$2:$C$1899,MATCH(CONCATENATE("10#",$B241),souhrn!$E$2:$E$1899,0),1),body!$A$2:$A$34,0),1),"")</f>
        <v>14</v>
      </c>
      <c r="S241">
        <f>IFERROR(INDEX(body!$C$2:$C$34,MATCH(INDEX(souhrn!$C$2:$C$1899,MATCH(CONCATENATE("11#",$B241),souhrn!$E$2:$E$1899,0),1),body!$A$2:$A$34,0),1),"")</f>
        <v>12</v>
      </c>
      <c r="T241">
        <f>IFERROR(INDEX(body!$C$2:$C$34,MATCH(INDEX(souhrn!$C$2:$C$1899,MATCH(CONCATENATE("12#",$B241),souhrn!$E$2:$E$1899,0),1),body!$A$2:$A$34,0),1),"")</f>
        <v>8</v>
      </c>
      <c r="U241" t="str">
        <f>IFERROR(INDEX(body!$C$2:$C$34,MATCH(INDEX(souhrn!$C$2:$C$1899,MATCH(CONCATENATE("13#",$B241),souhrn!$E$2:$E$1899,0),1),body!$A$2:$A$34,0),1),"")</f>
        <v/>
      </c>
      <c r="V241" t="str">
        <f>IFERROR(INDEX(body!$C$2:$C$34,MATCH(INDEX(souhrn!$C$2:$C$1899,MATCH(CONCATENATE("14#",$B241),souhrn!$E$2:$E$1899,0),1),body!$A$2:$A$34,0),1),"")</f>
        <v/>
      </c>
      <c r="W241" t="str">
        <f>IFERROR(INDEX(body!$E$2:$E$34,MATCH(INDEX(souhrn!$C$2:$C$1899,MATCH(CONCATENATE("15#",$B241),souhrn!$E$2:$E$1899,0),1),body!$A$2:$A$34,0),1),"")</f>
        <v/>
      </c>
      <c r="X241" t="str">
        <f>IFERROR(INDEX(body!$E$2:$E$34,MATCH(INDEX(souhrn!$C$2:$C$1899,MATCH(CONCATENATE("16#",$B241),souhrn!$E$2:$E$1899,0),1),body!$A$2:$A$34,0),1),"")</f>
        <v/>
      </c>
      <c r="Y241" t="str">
        <f>IFERROR(INDEX(body!$E$2:$E$34,MATCH(INDEX(souhrn!$C$2:$C$1899,MATCH(CONCATENATE("17#",$B241),souhrn!$E$2:$E$1899,0),1),body!$A$2:$A$34,0),1),"")</f>
        <v/>
      </c>
      <c r="Z241" t="str">
        <f>IFERROR(INDEX(body!$E$2:$E$34,MATCH(INDEX(souhrn!$C$2:$C$1899,MATCH(CONCATENATE("18#",$B241),souhrn!$E$2:$E$1899,0),1),body!$A$2:$A$34,0),1),"")</f>
        <v/>
      </c>
      <c r="AA241">
        <f>INDEX(zavody!B:B,MATCH(B241,zavody!A:A,0))</f>
        <v>4</v>
      </c>
      <c r="AB241">
        <f t="shared" si="18"/>
        <v>46</v>
      </c>
      <c r="AC241">
        <f t="shared" si="19"/>
        <v>46</v>
      </c>
      <c r="AD241">
        <v>237</v>
      </c>
      <c r="AE241">
        <f t="shared" si="21"/>
        <v>46</v>
      </c>
      <c r="AF241">
        <v>125</v>
      </c>
    </row>
    <row r="242" spans="1:32" x14ac:dyDescent="0.45">
      <c r="A242">
        <v>814</v>
      </c>
      <c r="B242" t="s">
        <v>192</v>
      </c>
      <c r="C242" t="str">
        <f>IFERROR(INDEX(body!$B$2:$B$34,MATCH(INDEX(souhrn!$C$2:$C$1899,MATCH(CONCATENATE("1#",$B242),souhrn!$E$2:$E$1899,0),1),body!$A$2:$A$34,0),1),"")</f>
        <v/>
      </c>
      <c r="D242" t="str">
        <f>IFERROR(INDEX(body!$B$2:$B$34,MATCH(INDEX(souhrn!$C$2:$C$1899,MATCH(CONCATENATE("2#",$B242),souhrn!$E$2:$E$1899,0),1),body!$A$2:$A$34,0),1),"")</f>
        <v/>
      </c>
      <c r="E242" t="str">
        <f>IFERROR(INDEX(body!$B$2:$B$34,MATCH(INDEX(souhrn!$C$2:$C$1899,MATCH(CONCATENATE("3#",$B242),souhrn!$E$2:$E$1899,0),1),body!$A$2:$A$34,0),1),"")</f>
        <v/>
      </c>
      <c r="F242" t="str">
        <f>IFERROR(INDEX(body!$B$2:$B$34,MATCH(INDEX(souhrn!$C$2:$C$1899,MATCH(CONCATENATE("4#",$B242),souhrn!$E$2:$E$1899,0),1),body!$A$2:$A$34,0),1),"")</f>
        <v/>
      </c>
      <c r="G242" t="str">
        <f>IFERROR(INDEX(body!$B$2:$B$34,MATCH(INDEX(souhrn!$C$2:$C$1899,MATCH(CONCATENATE("5#",$B242),souhrn!$E$2:$E$1899,0),1),body!$A$2:$A$34,0),1),"")</f>
        <v/>
      </c>
      <c r="H242" t="str">
        <f>IFERROR(INDEX(body!$B$2:$B$34,MATCH(INDEX(souhrn!$C$2:$C$1899,MATCH(CONCATENATE("6#",$B242),souhrn!$E$2:$E$1899,0),1),body!$A$2:$A$34,0),1),"")</f>
        <v/>
      </c>
      <c r="I242" t="str">
        <f>IFERROR(INDEX(body!$B$2:$B$34,MATCH(INDEX(souhrn!$C$2:$C$1899,MATCH(CONCATENATE("7#",$B242),souhrn!$E$2:$E$1899,0),1),body!$A$2:$A$34,0),1),"")</f>
        <v/>
      </c>
      <c r="J242" t="str">
        <f>IFERROR(INDEX(body!$B$2:$B$34,MATCH(INDEX(souhrn!$C$2:$C$1899,MATCH(CONCATENATE("8#",$B242),souhrn!$E$2:$E$1899,0),1),body!$A$2:$A$34,0),1),"")</f>
        <v/>
      </c>
      <c r="K242" t="str">
        <f>IFERROR(INDEX(body!$F$2:$F$34,MATCH(INDEX(souhrn!$C$2:$C$1899,MATCH(CONCATENATE("19#",$B242),souhrn!$E$2:$E$1899,0),1),body!$A$2:$A$34,0),1),"")</f>
        <v/>
      </c>
      <c r="L242" t="str">
        <f>IFERROR(INDEX(body!$F$2:$F$34,MATCH(INDEX(souhrn!$C$2:$C$1899,MATCH(CONCATENATE("20#",$B242),souhrn!$E$2:$E$1899,0),1),body!$A$2:$A$34,0),1),"")</f>
        <v/>
      </c>
      <c r="M242" t="str">
        <f>IFERROR(INDEX(body!$F$2:$F$34,MATCH(INDEX(souhrn!$C$2:$C$1899,MATCH(CONCATENATE("21#",$B242),souhrn!$E$2:$E$1899,0),1),body!$A$2:$A$34,0),1),"")</f>
        <v/>
      </c>
      <c r="N242" t="str">
        <f>IFERROR(INDEX(body!$F$2:$F$34,MATCH(INDEX(souhrn!$C$2:$C$1899,MATCH(CONCATENATE("22#",$B242),souhrn!$E$2:$E$1899,0),1),body!$A$2:$A$34,0),1),"")</f>
        <v/>
      </c>
      <c r="O242" t="str">
        <f>IFERROR(INDEX(body!$F$2:$F$34,MATCH(INDEX(souhrn!$C$2:$C$1899,MATCH(CONCATENATE("23#",$B242),souhrn!$E$2:$E$1899,0),1),body!$A$2:$A$34,0),1),"")</f>
        <v/>
      </c>
      <c r="P242" t="str">
        <f>IFERROR(INDEX(body!$F$2:$F$34,MATCH(INDEX(souhrn!$C$2:$C$1899,MATCH(CONCATENATE("24#",$B242),souhrn!$E$2:$E$1899,0),1),body!$A$2:$A$34,0),1),"")</f>
        <v/>
      </c>
      <c r="Q242">
        <f>IFERROR(INDEX(body!$D$2:$D$34,MATCH(INDEX(souhrn!$C$2:$C$1899,MATCH(CONCATENATE("9#",$B242),souhrn!$E$2:$E$1899,0),1),body!$A$2:$A$34,0),1),"")</f>
        <v>18</v>
      </c>
      <c r="R242">
        <f>IFERROR(INDEX(body!$D$2:$D$34,MATCH(INDEX(souhrn!$C$2:$C$1899,MATCH(CONCATENATE("10#",$B242),souhrn!$E$2:$E$1899,0),1),body!$A$2:$A$34,0),1),"")</f>
        <v>26</v>
      </c>
      <c r="S242" t="str">
        <f>IFERROR(INDEX(body!$C$2:$C$34,MATCH(INDEX(souhrn!$C$2:$C$1899,MATCH(CONCATENATE("11#",$B242),souhrn!$E$2:$E$1899,0),1),body!$A$2:$A$34,0),1),"")</f>
        <v/>
      </c>
      <c r="T242" t="str">
        <f>IFERROR(INDEX(body!$C$2:$C$34,MATCH(INDEX(souhrn!$C$2:$C$1899,MATCH(CONCATENATE("12#",$B242),souhrn!$E$2:$E$1899,0),1),body!$A$2:$A$34,0),1),"")</f>
        <v/>
      </c>
      <c r="U242" t="str">
        <f>IFERROR(INDEX(body!$C$2:$C$34,MATCH(INDEX(souhrn!$C$2:$C$1899,MATCH(CONCATENATE("13#",$B242),souhrn!$E$2:$E$1899,0),1),body!$A$2:$A$34,0),1),"")</f>
        <v/>
      </c>
      <c r="V242" t="str">
        <f>IFERROR(INDEX(body!$C$2:$C$34,MATCH(INDEX(souhrn!$C$2:$C$1899,MATCH(CONCATENATE("14#",$B242),souhrn!$E$2:$E$1899,0),1),body!$A$2:$A$34,0),1),"")</f>
        <v/>
      </c>
      <c r="W242" t="str">
        <f>IFERROR(INDEX(body!$E$2:$E$34,MATCH(INDEX(souhrn!$C$2:$C$1899,MATCH(CONCATENATE("15#",$B242),souhrn!$E$2:$E$1899,0),1),body!$A$2:$A$34,0),1),"")</f>
        <v/>
      </c>
      <c r="X242" t="str">
        <f>IFERROR(INDEX(body!$E$2:$E$34,MATCH(INDEX(souhrn!$C$2:$C$1899,MATCH(CONCATENATE("16#",$B242),souhrn!$E$2:$E$1899,0),1),body!$A$2:$A$34,0),1),"")</f>
        <v/>
      </c>
      <c r="Y242" t="str">
        <f>IFERROR(INDEX(body!$E$2:$E$34,MATCH(INDEX(souhrn!$C$2:$C$1899,MATCH(CONCATENATE("17#",$B242),souhrn!$E$2:$E$1899,0),1),body!$A$2:$A$34,0),1),"")</f>
        <v/>
      </c>
      <c r="Z242" t="str">
        <f>IFERROR(INDEX(body!$E$2:$E$34,MATCH(INDEX(souhrn!$C$2:$C$1899,MATCH(CONCATENATE("18#",$B242),souhrn!$E$2:$E$1899,0),1),body!$A$2:$A$34,0),1),"")</f>
        <v/>
      </c>
      <c r="AA242">
        <f>INDEX(zavody!B:B,MATCH(B242,zavody!A:A,0))</f>
        <v>2</v>
      </c>
      <c r="AB242">
        <f t="shared" si="18"/>
        <v>44</v>
      </c>
      <c r="AC242">
        <f t="shared" si="19"/>
        <v>44</v>
      </c>
      <c r="AD242">
        <v>238</v>
      </c>
      <c r="AE242">
        <f t="shared" si="21"/>
        <v>44</v>
      </c>
      <c r="AF242">
        <v>8</v>
      </c>
    </row>
    <row r="243" spans="1:32" x14ac:dyDescent="0.45">
      <c r="A243">
        <v>2637</v>
      </c>
      <c r="B243" t="s">
        <v>283</v>
      </c>
      <c r="C243" t="str">
        <f>IFERROR(INDEX(body!$B$2:$B$34,MATCH(INDEX(souhrn!$C$2:$C$1899,MATCH(CONCATENATE("1#",$B243),souhrn!$E$2:$E$1899,0),1),body!$A$2:$A$34,0),1),"")</f>
        <v/>
      </c>
      <c r="D243" t="str">
        <f>IFERROR(INDEX(body!$B$2:$B$34,MATCH(INDEX(souhrn!$C$2:$C$1899,MATCH(CONCATENATE("2#",$B243),souhrn!$E$2:$E$1899,0),1),body!$A$2:$A$34,0),1),"")</f>
        <v/>
      </c>
      <c r="E243" t="str">
        <f>IFERROR(INDEX(body!$B$2:$B$34,MATCH(INDEX(souhrn!$C$2:$C$1899,MATCH(CONCATENATE("3#",$B243),souhrn!$E$2:$E$1899,0),1),body!$A$2:$A$34,0),1),"")</f>
        <v/>
      </c>
      <c r="F243" t="str">
        <f>IFERROR(INDEX(body!$B$2:$B$34,MATCH(INDEX(souhrn!$C$2:$C$1899,MATCH(CONCATENATE("4#",$B243),souhrn!$E$2:$E$1899,0),1),body!$A$2:$A$34,0),1),"")</f>
        <v/>
      </c>
      <c r="G243" t="str">
        <f>IFERROR(INDEX(body!$B$2:$B$34,MATCH(INDEX(souhrn!$C$2:$C$1899,MATCH(CONCATENATE("5#",$B243),souhrn!$E$2:$E$1899,0),1),body!$A$2:$A$34,0),1),"")</f>
        <v/>
      </c>
      <c r="H243" t="str">
        <f>IFERROR(INDEX(body!$B$2:$B$34,MATCH(INDEX(souhrn!$C$2:$C$1899,MATCH(CONCATENATE("6#",$B243),souhrn!$E$2:$E$1899,0),1),body!$A$2:$A$34,0),1),"")</f>
        <v/>
      </c>
      <c r="I243" t="str">
        <f>IFERROR(INDEX(body!$B$2:$B$34,MATCH(INDEX(souhrn!$C$2:$C$1899,MATCH(CONCATENATE("7#",$B243),souhrn!$E$2:$E$1899,0),1),body!$A$2:$A$34,0),1),"")</f>
        <v/>
      </c>
      <c r="J243" t="str">
        <f>IFERROR(INDEX(body!$B$2:$B$34,MATCH(INDEX(souhrn!$C$2:$C$1899,MATCH(CONCATENATE("8#",$B243),souhrn!$E$2:$E$1899,0),1),body!$A$2:$A$34,0),1),"")</f>
        <v/>
      </c>
      <c r="K243" t="str">
        <f>IFERROR(INDEX(body!$F$2:$F$34,MATCH(INDEX(souhrn!$C$2:$C$1899,MATCH(CONCATENATE("19#",$B243),souhrn!$E$2:$E$1899,0),1),body!$A$2:$A$34,0),1),"")</f>
        <v/>
      </c>
      <c r="L243" t="str">
        <f>IFERROR(INDEX(body!$F$2:$F$34,MATCH(INDEX(souhrn!$C$2:$C$1899,MATCH(CONCATENATE("20#",$B243),souhrn!$E$2:$E$1899,0),1),body!$A$2:$A$34,0),1),"")</f>
        <v/>
      </c>
      <c r="M243" t="str">
        <f>IFERROR(INDEX(body!$F$2:$F$34,MATCH(INDEX(souhrn!$C$2:$C$1899,MATCH(CONCATENATE("21#",$B243),souhrn!$E$2:$E$1899,0),1),body!$A$2:$A$34,0),1),"")</f>
        <v/>
      </c>
      <c r="N243" t="str">
        <f>IFERROR(INDEX(body!$F$2:$F$34,MATCH(INDEX(souhrn!$C$2:$C$1899,MATCH(CONCATENATE("22#",$B243),souhrn!$E$2:$E$1899,0),1),body!$A$2:$A$34,0),1),"")</f>
        <v/>
      </c>
      <c r="O243" t="str">
        <f>IFERROR(INDEX(body!$F$2:$F$34,MATCH(INDEX(souhrn!$C$2:$C$1899,MATCH(CONCATENATE("23#",$B243),souhrn!$E$2:$E$1899,0),1),body!$A$2:$A$34,0),1),"")</f>
        <v/>
      </c>
      <c r="P243" t="str">
        <f>IFERROR(INDEX(body!$F$2:$F$34,MATCH(INDEX(souhrn!$C$2:$C$1899,MATCH(CONCATENATE("24#",$B243),souhrn!$E$2:$E$1899,0),1),body!$A$2:$A$34,0),1),"")</f>
        <v/>
      </c>
      <c r="Q243">
        <f>IFERROR(INDEX(body!$D$2:$D$34,MATCH(INDEX(souhrn!$C$2:$C$1899,MATCH(CONCATENATE("9#",$B243),souhrn!$E$2:$E$1899,0),1),body!$A$2:$A$34,0),1),"")</f>
        <v>26</v>
      </c>
      <c r="R243">
        <f>IFERROR(INDEX(body!$D$2:$D$34,MATCH(INDEX(souhrn!$C$2:$C$1899,MATCH(CONCATENATE("10#",$B243),souhrn!$E$2:$E$1899,0),1),body!$A$2:$A$34,0),1),"")</f>
        <v>18</v>
      </c>
      <c r="S243" t="str">
        <f>IFERROR(INDEX(body!$C$2:$C$34,MATCH(INDEX(souhrn!$C$2:$C$1899,MATCH(CONCATENATE("11#",$B243),souhrn!$E$2:$E$1899,0),1),body!$A$2:$A$34,0),1),"")</f>
        <v/>
      </c>
      <c r="T243" t="str">
        <f>IFERROR(INDEX(body!$C$2:$C$34,MATCH(INDEX(souhrn!$C$2:$C$1899,MATCH(CONCATENATE("12#",$B243),souhrn!$E$2:$E$1899,0),1),body!$A$2:$A$34,0),1),"")</f>
        <v/>
      </c>
      <c r="U243" t="str">
        <f>IFERROR(INDEX(body!$C$2:$C$34,MATCH(INDEX(souhrn!$C$2:$C$1899,MATCH(CONCATENATE("13#",$B243),souhrn!$E$2:$E$1899,0),1),body!$A$2:$A$34,0),1),"")</f>
        <v/>
      </c>
      <c r="V243" t="str">
        <f>IFERROR(INDEX(body!$C$2:$C$34,MATCH(INDEX(souhrn!$C$2:$C$1899,MATCH(CONCATENATE("14#",$B243),souhrn!$E$2:$E$1899,0),1),body!$A$2:$A$34,0),1),"")</f>
        <v/>
      </c>
      <c r="W243" t="str">
        <f>IFERROR(INDEX(body!$E$2:$E$34,MATCH(INDEX(souhrn!$C$2:$C$1899,MATCH(CONCATENATE("15#",$B243),souhrn!$E$2:$E$1899,0),1),body!$A$2:$A$34,0),1),"")</f>
        <v/>
      </c>
      <c r="X243" t="str">
        <f>IFERROR(INDEX(body!$E$2:$E$34,MATCH(INDEX(souhrn!$C$2:$C$1899,MATCH(CONCATENATE("16#",$B243),souhrn!$E$2:$E$1899,0),1),body!$A$2:$A$34,0),1),"")</f>
        <v/>
      </c>
      <c r="Y243" t="str">
        <f>IFERROR(INDEX(body!$E$2:$E$34,MATCH(INDEX(souhrn!$C$2:$C$1899,MATCH(CONCATENATE("17#",$B243),souhrn!$E$2:$E$1899,0),1),body!$A$2:$A$34,0),1),"")</f>
        <v/>
      </c>
      <c r="Z243" t="str">
        <f>IFERROR(INDEX(body!$E$2:$E$34,MATCH(INDEX(souhrn!$C$2:$C$1899,MATCH(CONCATENATE("18#",$B243),souhrn!$E$2:$E$1899,0),1),body!$A$2:$A$34,0),1),"")</f>
        <v/>
      </c>
      <c r="AA243">
        <f>INDEX(zavody!B:B,MATCH(B243,zavody!A:A,0))</f>
        <v>2</v>
      </c>
      <c r="AB243">
        <f t="shared" si="18"/>
        <v>44</v>
      </c>
      <c r="AC243">
        <f t="shared" si="19"/>
        <v>44</v>
      </c>
      <c r="AD243">
        <v>239</v>
      </c>
      <c r="AE243">
        <f t="shared" si="21"/>
        <v>44</v>
      </c>
      <c r="AF243">
        <v>54</v>
      </c>
    </row>
    <row r="244" spans="1:32" x14ac:dyDescent="0.45">
      <c r="A244">
        <v>4002</v>
      </c>
      <c r="B244" t="s">
        <v>93</v>
      </c>
      <c r="C244" t="str">
        <f>IFERROR(INDEX(body!$B$2:$B$34,MATCH(INDEX(souhrn!$C$2:$C$1899,MATCH(CONCATENATE("1#",$B244),souhrn!$E$2:$E$1899,0),1),body!$A$2:$A$34,0),1),"")</f>
        <v/>
      </c>
      <c r="D244" t="str">
        <f>IFERROR(INDEX(body!$B$2:$B$34,MATCH(INDEX(souhrn!$C$2:$C$1899,MATCH(CONCATENATE("2#",$B244),souhrn!$E$2:$E$1899,0),1),body!$A$2:$A$34,0),1),"")</f>
        <v/>
      </c>
      <c r="E244" t="str">
        <f>IFERROR(INDEX(body!$B$2:$B$34,MATCH(INDEX(souhrn!$C$2:$C$1899,MATCH(CONCATENATE("3#",$B244),souhrn!$E$2:$E$1899,0),1),body!$A$2:$A$34,0),1),"")</f>
        <v/>
      </c>
      <c r="F244" t="str">
        <f>IFERROR(INDEX(body!$B$2:$B$34,MATCH(INDEX(souhrn!$C$2:$C$1899,MATCH(CONCATENATE("4#",$B244),souhrn!$E$2:$E$1899,0),1),body!$A$2:$A$34,0),1),"")</f>
        <v/>
      </c>
      <c r="G244" t="str">
        <f>IFERROR(INDEX(body!$B$2:$B$34,MATCH(INDEX(souhrn!$C$2:$C$1899,MATCH(CONCATENATE("5#",$B244),souhrn!$E$2:$E$1899,0),1),body!$A$2:$A$34,0),1),"")</f>
        <v/>
      </c>
      <c r="H244" t="str">
        <f>IFERROR(INDEX(body!$B$2:$B$34,MATCH(INDEX(souhrn!$C$2:$C$1899,MATCH(CONCATENATE("6#",$B244),souhrn!$E$2:$E$1899,0),1),body!$A$2:$A$34,0),1),"")</f>
        <v/>
      </c>
      <c r="I244" t="str">
        <f>IFERROR(INDEX(body!$B$2:$B$34,MATCH(INDEX(souhrn!$C$2:$C$1899,MATCH(CONCATENATE("7#",$B244),souhrn!$E$2:$E$1899,0),1),body!$A$2:$A$34,0),1),"")</f>
        <v/>
      </c>
      <c r="J244" t="str">
        <f>IFERROR(INDEX(body!$B$2:$B$34,MATCH(INDEX(souhrn!$C$2:$C$1899,MATCH(CONCATENATE("8#",$B244),souhrn!$E$2:$E$1899,0),1),body!$A$2:$A$34,0),1),"")</f>
        <v/>
      </c>
      <c r="K244" t="str">
        <f>IFERROR(INDEX(body!$F$2:$F$34,MATCH(INDEX(souhrn!$C$2:$C$1899,MATCH(CONCATENATE("19#",$B244),souhrn!$E$2:$E$1899,0),1),body!$A$2:$A$34,0),1),"")</f>
        <v/>
      </c>
      <c r="L244" t="str">
        <f>IFERROR(INDEX(body!$F$2:$F$34,MATCH(INDEX(souhrn!$C$2:$C$1899,MATCH(CONCATENATE("20#",$B244),souhrn!$E$2:$E$1899,0),1),body!$A$2:$A$34,0),1),"")</f>
        <v/>
      </c>
      <c r="M244" t="str">
        <f>IFERROR(INDEX(body!$F$2:$F$34,MATCH(INDEX(souhrn!$C$2:$C$1899,MATCH(CONCATENATE("21#",$B244),souhrn!$E$2:$E$1899,0),1),body!$A$2:$A$34,0),1),"")</f>
        <v/>
      </c>
      <c r="N244" t="str">
        <f>IFERROR(INDEX(body!$F$2:$F$34,MATCH(INDEX(souhrn!$C$2:$C$1899,MATCH(CONCATENATE("22#",$B244),souhrn!$E$2:$E$1899,0),1),body!$A$2:$A$34,0),1),"")</f>
        <v/>
      </c>
      <c r="O244" t="str">
        <f>IFERROR(INDEX(body!$F$2:$F$34,MATCH(INDEX(souhrn!$C$2:$C$1899,MATCH(CONCATENATE("23#",$B244),souhrn!$E$2:$E$1899,0),1),body!$A$2:$A$34,0),1),"")</f>
        <v/>
      </c>
      <c r="P244" t="str">
        <f>IFERROR(INDEX(body!$F$2:$F$34,MATCH(INDEX(souhrn!$C$2:$C$1899,MATCH(CONCATENATE("24#",$B244),souhrn!$E$2:$E$1899,0),1),body!$A$2:$A$34,0),1),"")</f>
        <v/>
      </c>
      <c r="Q244" t="str">
        <f>IFERROR(INDEX(body!$D$2:$D$34,MATCH(INDEX(souhrn!$C$2:$C$1899,MATCH(CONCATENATE("9#",$B244),souhrn!$E$2:$E$1899,0),1),body!$A$2:$A$34,0),1),"")</f>
        <v/>
      </c>
      <c r="R244" t="str">
        <f>IFERROR(INDEX(body!$D$2:$D$34,MATCH(INDEX(souhrn!$C$2:$C$1899,MATCH(CONCATENATE("10#",$B244),souhrn!$E$2:$E$1899,0),1),body!$A$2:$A$34,0),1),"")</f>
        <v/>
      </c>
      <c r="S244" t="str">
        <f>IFERROR(INDEX(body!$C$2:$C$34,MATCH(INDEX(souhrn!$C$2:$C$1899,MATCH(CONCATENATE("11#",$B244),souhrn!$E$2:$E$1899,0),1),body!$A$2:$A$34,0),1),"")</f>
        <v/>
      </c>
      <c r="T244" t="str">
        <f>IFERROR(INDEX(body!$C$2:$C$34,MATCH(INDEX(souhrn!$C$2:$C$1899,MATCH(CONCATENATE("12#",$B244),souhrn!$E$2:$E$1899,0),1),body!$A$2:$A$34,0),1),"")</f>
        <v/>
      </c>
      <c r="U244">
        <f>IFERROR(INDEX(body!$C$2:$C$34,MATCH(INDEX(souhrn!$C$2:$C$1899,MATCH(CONCATENATE("13#",$B244),souhrn!$E$2:$E$1899,0),1),body!$A$2:$A$34,0),1),"")</f>
        <v>26</v>
      </c>
      <c r="V244">
        <f>IFERROR(INDEX(body!$C$2:$C$34,MATCH(INDEX(souhrn!$C$2:$C$1899,MATCH(CONCATENATE("14#",$B244),souhrn!$E$2:$E$1899,0),1),body!$A$2:$A$34,0),1),"")</f>
        <v>18</v>
      </c>
      <c r="W244" t="str">
        <f>IFERROR(INDEX(body!$E$2:$E$34,MATCH(INDEX(souhrn!$C$2:$C$1899,MATCH(CONCATENATE("15#",$B244),souhrn!$E$2:$E$1899,0),1),body!$A$2:$A$34,0),1),"")</f>
        <v/>
      </c>
      <c r="X244" t="str">
        <f>IFERROR(INDEX(body!$E$2:$E$34,MATCH(INDEX(souhrn!$C$2:$C$1899,MATCH(CONCATENATE("16#",$B244),souhrn!$E$2:$E$1899,0),1),body!$A$2:$A$34,0),1),"")</f>
        <v/>
      </c>
      <c r="Y244" t="str">
        <f>IFERROR(INDEX(body!$E$2:$E$34,MATCH(INDEX(souhrn!$C$2:$C$1899,MATCH(CONCATENATE("17#",$B244),souhrn!$E$2:$E$1899,0),1),body!$A$2:$A$34,0),1),"")</f>
        <v/>
      </c>
      <c r="Z244" t="str">
        <f>IFERROR(INDEX(body!$E$2:$E$34,MATCH(INDEX(souhrn!$C$2:$C$1899,MATCH(CONCATENATE("18#",$B244),souhrn!$E$2:$E$1899,0),1),body!$A$2:$A$34,0),1),"")</f>
        <v/>
      </c>
      <c r="AA244">
        <f>INDEX(zavody!B:B,MATCH(B244,zavody!A:A,0))</f>
        <v>2</v>
      </c>
      <c r="AB244">
        <f t="shared" si="18"/>
        <v>44</v>
      </c>
      <c r="AC244">
        <f t="shared" si="19"/>
        <v>44</v>
      </c>
      <c r="AD244">
        <v>240</v>
      </c>
      <c r="AE244">
        <f t="shared" si="21"/>
        <v>44</v>
      </c>
      <c r="AF244">
        <v>203</v>
      </c>
    </row>
    <row r="245" spans="1:32" x14ac:dyDescent="0.45">
      <c r="A245">
        <v>6695</v>
      </c>
      <c r="B245" t="s">
        <v>309</v>
      </c>
      <c r="C245" t="str">
        <f>IFERROR(INDEX(body!$B$2:$B$34,MATCH(INDEX(souhrn!$C$2:$C$1899,MATCH(CONCATENATE("1#",$B245),souhrn!$E$2:$E$1899,0),1),body!$A$2:$A$34,0),1),"")</f>
        <v/>
      </c>
      <c r="D245" t="str">
        <f>IFERROR(INDEX(body!$B$2:$B$34,MATCH(INDEX(souhrn!$C$2:$C$1899,MATCH(CONCATENATE("2#",$B245),souhrn!$E$2:$E$1899,0),1),body!$A$2:$A$34,0),1),"")</f>
        <v/>
      </c>
      <c r="E245" t="str">
        <f>IFERROR(INDEX(body!$B$2:$B$34,MATCH(INDEX(souhrn!$C$2:$C$1899,MATCH(CONCATENATE("3#",$B245),souhrn!$E$2:$E$1899,0),1),body!$A$2:$A$34,0),1),"")</f>
        <v/>
      </c>
      <c r="F245" t="str">
        <f>IFERROR(INDEX(body!$B$2:$B$34,MATCH(INDEX(souhrn!$C$2:$C$1899,MATCH(CONCATENATE("4#",$B245),souhrn!$E$2:$E$1899,0),1),body!$A$2:$A$34,0),1),"")</f>
        <v/>
      </c>
      <c r="G245" t="str">
        <f>IFERROR(INDEX(body!$B$2:$B$34,MATCH(INDEX(souhrn!$C$2:$C$1899,MATCH(CONCATENATE("5#",$B245),souhrn!$E$2:$E$1899,0),1),body!$A$2:$A$34,0),1),"")</f>
        <v/>
      </c>
      <c r="H245" t="str">
        <f>IFERROR(INDEX(body!$B$2:$B$34,MATCH(INDEX(souhrn!$C$2:$C$1899,MATCH(CONCATENATE("6#",$B245),souhrn!$E$2:$E$1899,0),1),body!$A$2:$A$34,0),1),"")</f>
        <v/>
      </c>
      <c r="I245" t="str">
        <f>IFERROR(INDEX(body!$B$2:$B$34,MATCH(INDEX(souhrn!$C$2:$C$1899,MATCH(CONCATENATE("7#",$B245),souhrn!$E$2:$E$1899,0),1),body!$A$2:$A$34,0),1),"")</f>
        <v/>
      </c>
      <c r="J245" t="str">
        <f>IFERROR(INDEX(body!$B$2:$B$34,MATCH(INDEX(souhrn!$C$2:$C$1899,MATCH(CONCATENATE("8#",$B245),souhrn!$E$2:$E$1899,0),1),body!$A$2:$A$34,0),1),"")</f>
        <v/>
      </c>
      <c r="K245" t="str">
        <f>IFERROR(INDEX(body!$F$2:$F$34,MATCH(INDEX(souhrn!$C$2:$C$1899,MATCH(CONCATENATE("19#",$B245),souhrn!$E$2:$E$1899,0),1),body!$A$2:$A$34,0),1),"")</f>
        <v/>
      </c>
      <c r="L245" t="str">
        <f>IFERROR(INDEX(body!$F$2:$F$34,MATCH(INDEX(souhrn!$C$2:$C$1899,MATCH(CONCATENATE("20#",$B245),souhrn!$E$2:$E$1899,0),1),body!$A$2:$A$34,0),1),"")</f>
        <v/>
      </c>
      <c r="M245" t="str">
        <f>IFERROR(INDEX(body!$F$2:$F$34,MATCH(INDEX(souhrn!$C$2:$C$1899,MATCH(CONCATENATE("21#",$B245),souhrn!$E$2:$E$1899,0),1),body!$A$2:$A$34,0),1),"")</f>
        <v/>
      </c>
      <c r="N245" t="str">
        <f>IFERROR(INDEX(body!$F$2:$F$34,MATCH(INDEX(souhrn!$C$2:$C$1899,MATCH(CONCATENATE("22#",$B245),souhrn!$E$2:$E$1899,0),1),body!$A$2:$A$34,0),1),"")</f>
        <v/>
      </c>
      <c r="O245" t="str">
        <f>IFERROR(INDEX(body!$F$2:$F$34,MATCH(INDEX(souhrn!$C$2:$C$1899,MATCH(CONCATENATE("23#",$B245),souhrn!$E$2:$E$1899,0),1),body!$A$2:$A$34,0),1),"")</f>
        <v/>
      </c>
      <c r="P245" t="str">
        <f>IFERROR(INDEX(body!$F$2:$F$34,MATCH(INDEX(souhrn!$C$2:$C$1899,MATCH(CONCATENATE("24#",$B245),souhrn!$E$2:$E$1899,0),1),body!$A$2:$A$34,0),1),"")</f>
        <v/>
      </c>
      <c r="Q245" t="str">
        <f>IFERROR(INDEX(body!$D$2:$D$34,MATCH(INDEX(souhrn!$C$2:$C$1899,MATCH(CONCATENATE("9#",$B245),souhrn!$E$2:$E$1899,0),1),body!$A$2:$A$34,0),1),"")</f>
        <v/>
      </c>
      <c r="R245" t="str">
        <f>IFERROR(INDEX(body!$D$2:$D$34,MATCH(INDEX(souhrn!$C$2:$C$1899,MATCH(CONCATENATE("10#",$B245),souhrn!$E$2:$E$1899,0),1),body!$A$2:$A$34,0),1),"")</f>
        <v/>
      </c>
      <c r="S245" t="str">
        <f>IFERROR(INDEX(body!$C$2:$C$34,MATCH(INDEX(souhrn!$C$2:$C$1899,MATCH(CONCATENATE("11#",$B245),souhrn!$E$2:$E$1899,0),1),body!$A$2:$A$34,0),1),"")</f>
        <v/>
      </c>
      <c r="T245" t="str">
        <f>IFERROR(INDEX(body!$C$2:$C$34,MATCH(INDEX(souhrn!$C$2:$C$1899,MATCH(CONCATENATE("12#",$B245),souhrn!$E$2:$E$1899,0),1),body!$A$2:$A$34,0),1),"")</f>
        <v/>
      </c>
      <c r="U245" t="str">
        <f>IFERROR(INDEX(body!$C$2:$C$34,MATCH(INDEX(souhrn!$C$2:$C$1899,MATCH(CONCATENATE("13#",$B245),souhrn!$E$2:$E$1899,0),1),body!$A$2:$A$34,0),1),"")</f>
        <v/>
      </c>
      <c r="V245" t="str">
        <f>IFERROR(INDEX(body!$C$2:$C$34,MATCH(INDEX(souhrn!$C$2:$C$1899,MATCH(CONCATENATE("14#",$B245),souhrn!$E$2:$E$1899,0),1),body!$A$2:$A$34,0),1),"")</f>
        <v/>
      </c>
      <c r="W245">
        <f>IFERROR(INDEX(body!$E$2:$E$34,MATCH(INDEX(souhrn!$C$2:$C$1899,MATCH(CONCATENATE("15#",$B245),souhrn!$E$2:$E$1899,0),1),body!$A$2:$A$34,0),1),"")</f>
        <v>22</v>
      </c>
      <c r="X245">
        <f>IFERROR(INDEX(body!$E$2:$E$34,MATCH(INDEX(souhrn!$C$2:$C$1899,MATCH(CONCATENATE("16#",$B245),souhrn!$E$2:$E$1899,0),1),body!$A$2:$A$34,0),1),"")</f>
        <v>22</v>
      </c>
      <c r="Y245" t="str">
        <f>IFERROR(INDEX(body!$E$2:$E$34,MATCH(INDEX(souhrn!$C$2:$C$1899,MATCH(CONCATENATE("17#",$B245),souhrn!$E$2:$E$1899,0),1),body!$A$2:$A$34,0),1),"")</f>
        <v/>
      </c>
      <c r="Z245" t="str">
        <f>IFERROR(INDEX(body!$E$2:$E$34,MATCH(INDEX(souhrn!$C$2:$C$1899,MATCH(CONCATENATE("18#",$B245),souhrn!$E$2:$E$1899,0),1),body!$A$2:$A$34,0),1),"")</f>
        <v/>
      </c>
      <c r="AA245">
        <f>INDEX(zavody!B:B,MATCH(B245,zavody!A:A,0))</f>
        <v>2</v>
      </c>
      <c r="AB245">
        <f t="shared" si="18"/>
        <v>44</v>
      </c>
      <c r="AC245">
        <f t="shared" si="19"/>
        <v>44</v>
      </c>
      <c r="AD245">
        <v>241</v>
      </c>
      <c r="AE245">
        <f t="shared" si="21"/>
        <v>0</v>
      </c>
      <c r="AF245">
        <v>202</v>
      </c>
    </row>
    <row r="246" spans="1:32" x14ac:dyDescent="0.45">
      <c r="A246">
        <v>3464</v>
      </c>
      <c r="B246" t="s">
        <v>302</v>
      </c>
      <c r="C246" t="str">
        <f>IFERROR(INDEX(body!$B$2:$B$34,MATCH(INDEX(souhrn!$C$2:$C$1899,MATCH(CONCATENATE("1#",$B246),souhrn!$E$2:$E$1899,0),1),body!$A$2:$A$34,0),1),"")</f>
        <v/>
      </c>
      <c r="D246" t="str">
        <f>IFERROR(INDEX(body!$B$2:$B$34,MATCH(INDEX(souhrn!$C$2:$C$1899,MATCH(CONCATENATE("2#",$B246),souhrn!$E$2:$E$1899,0),1),body!$A$2:$A$34,0),1),"")</f>
        <v/>
      </c>
      <c r="E246" t="str">
        <f>IFERROR(INDEX(body!$B$2:$B$34,MATCH(INDEX(souhrn!$C$2:$C$1899,MATCH(CONCATENATE("3#",$B246),souhrn!$E$2:$E$1899,0),1),body!$A$2:$A$34,0),1),"")</f>
        <v/>
      </c>
      <c r="F246" t="str">
        <f>IFERROR(INDEX(body!$B$2:$B$34,MATCH(INDEX(souhrn!$C$2:$C$1899,MATCH(CONCATENATE("4#",$B246),souhrn!$E$2:$E$1899,0),1),body!$A$2:$A$34,0),1),"")</f>
        <v/>
      </c>
      <c r="G246" t="str">
        <f>IFERROR(INDEX(body!$B$2:$B$34,MATCH(INDEX(souhrn!$C$2:$C$1899,MATCH(CONCATENATE("5#",$B246),souhrn!$E$2:$E$1899,0),1),body!$A$2:$A$34,0),1),"")</f>
        <v/>
      </c>
      <c r="H246" t="str">
        <f>IFERROR(INDEX(body!$B$2:$B$34,MATCH(INDEX(souhrn!$C$2:$C$1899,MATCH(CONCATENATE("6#",$B246),souhrn!$E$2:$E$1899,0),1),body!$A$2:$A$34,0),1),"")</f>
        <v/>
      </c>
      <c r="I246" t="str">
        <f>IFERROR(INDEX(body!$B$2:$B$34,MATCH(INDEX(souhrn!$C$2:$C$1899,MATCH(CONCATENATE("7#",$B246),souhrn!$E$2:$E$1899,0),1),body!$A$2:$A$34,0),1),"")</f>
        <v/>
      </c>
      <c r="J246" t="str">
        <f>IFERROR(INDEX(body!$B$2:$B$34,MATCH(INDEX(souhrn!$C$2:$C$1899,MATCH(CONCATENATE("8#",$B246),souhrn!$E$2:$E$1899,0),1),body!$A$2:$A$34,0),1),"")</f>
        <v/>
      </c>
      <c r="K246" t="str">
        <f>IFERROR(INDEX(body!$F$2:$F$34,MATCH(INDEX(souhrn!$C$2:$C$1899,MATCH(CONCATENATE("19#",$B246),souhrn!$E$2:$E$1899,0),1),body!$A$2:$A$34,0),1),"")</f>
        <v/>
      </c>
      <c r="L246" t="str">
        <f>IFERROR(INDEX(body!$F$2:$F$34,MATCH(INDEX(souhrn!$C$2:$C$1899,MATCH(CONCATENATE("20#",$B246),souhrn!$E$2:$E$1899,0),1),body!$A$2:$A$34,0),1),"")</f>
        <v/>
      </c>
      <c r="M246" t="str">
        <f>IFERROR(INDEX(body!$F$2:$F$34,MATCH(INDEX(souhrn!$C$2:$C$1899,MATCH(CONCATENATE("21#",$B246),souhrn!$E$2:$E$1899,0),1),body!$A$2:$A$34,0),1),"")</f>
        <v/>
      </c>
      <c r="N246" t="str">
        <f>IFERROR(INDEX(body!$F$2:$F$34,MATCH(INDEX(souhrn!$C$2:$C$1899,MATCH(CONCATENATE("22#",$B246),souhrn!$E$2:$E$1899,0),1),body!$A$2:$A$34,0),1),"")</f>
        <v/>
      </c>
      <c r="O246" t="str">
        <f>IFERROR(INDEX(body!$F$2:$F$34,MATCH(INDEX(souhrn!$C$2:$C$1899,MATCH(CONCATENATE("23#",$B246),souhrn!$E$2:$E$1899,0),1),body!$A$2:$A$34,0),1),"")</f>
        <v/>
      </c>
      <c r="P246" t="str">
        <f>IFERROR(INDEX(body!$F$2:$F$34,MATCH(INDEX(souhrn!$C$2:$C$1899,MATCH(CONCATENATE("24#",$B246),souhrn!$E$2:$E$1899,0),1),body!$A$2:$A$34,0),1),"")</f>
        <v/>
      </c>
      <c r="Q246" t="str">
        <f>IFERROR(INDEX(body!$D$2:$D$34,MATCH(INDEX(souhrn!$C$2:$C$1899,MATCH(CONCATENATE("9#",$B246),souhrn!$E$2:$E$1899,0),1),body!$A$2:$A$34,0),1),"")</f>
        <v/>
      </c>
      <c r="R246" t="str">
        <f>IFERROR(INDEX(body!$D$2:$D$34,MATCH(INDEX(souhrn!$C$2:$C$1899,MATCH(CONCATENATE("10#",$B246),souhrn!$E$2:$E$1899,0),1),body!$A$2:$A$34,0),1),"")</f>
        <v/>
      </c>
      <c r="S246" t="str">
        <f>IFERROR(INDEX(body!$C$2:$C$34,MATCH(INDEX(souhrn!$C$2:$C$1899,MATCH(CONCATENATE("11#",$B246),souhrn!$E$2:$E$1899,0),1),body!$A$2:$A$34,0),1),"")</f>
        <v/>
      </c>
      <c r="T246" t="str">
        <f>IFERROR(INDEX(body!$C$2:$C$34,MATCH(INDEX(souhrn!$C$2:$C$1899,MATCH(CONCATENATE("12#",$B246),souhrn!$E$2:$E$1899,0),1),body!$A$2:$A$34,0),1),"")</f>
        <v/>
      </c>
      <c r="U246" t="str">
        <f>IFERROR(INDEX(body!$C$2:$C$34,MATCH(INDEX(souhrn!$C$2:$C$1899,MATCH(CONCATENATE("13#",$B246),souhrn!$E$2:$E$1899,0),1),body!$A$2:$A$34,0),1),"")</f>
        <v/>
      </c>
      <c r="V246" t="str">
        <f>IFERROR(INDEX(body!$C$2:$C$34,MATCH(INDEX(souhrn!$C$2:$C$1899,MATCH(CONCATENATE("14#",$B246),souhrn!$E$2:$E$1899,0),1),body!$A$2:$A$34,0),1),"")</f>
        <v/>
      </c>
      <c r="W246">
        <f>IFERROR(INDEX(body!$E$2:$E$34,MATCH(INDEX(souhrn!$C$2:$C$1899,MATCH(CONCATENATE("15#",$B246),souhrn!$E$2:$E$1899,0),1),body!$A$2:$A$34,0),1),"")</f>
        <v>10</v>
      </c>
      <c r="X246">
        <f>IFERROR(INDEX(body!$E$2:$E$34,MATCH(INDEX(souhrn!$C$2:$C$1899,MATCH(CONCATENATE("16#",$B246),souhrn!$E$2:$E$1899,0),1),body!$A$2:$A$34,0),1),"")</f>
        <v>16</v>
      </c>
      <c r="Y246">
        <f>IFERROR(INDEX(body!$E$2:$E$34,MATCH(INDEX(souhrn!$C$2:$C$1899,MATCH(CONCATENATE("17#",$B246),souhrn!$E$2:$E$1899,0),1),body!$A$2:$A$34,0),1),"")</f>
        <v>12</v>
      </c>
      <c r="Z246">
        <f>IFERROR(INDEX(body!$E$2:$E$34,MATCH(INDEX(souhrn!$C$2:$C$1899,MATCH(CONCATENATE("18#",$B246),souhrn!$E$2:$E$1899,0),1),body!$A$2:$A$34,0),1),"")</f>
        <v>6</v>
      </c>
      <c r="AA246">
        <f>INDEX(zavody!B:B,MATCH(B246,zavody!A:A,0))</f>
        <v>4</v>
      </c>
      <c r="AB246">
        <f t="shared" si="18"/>
        <v>44</v>
      </c>
      <c r="AC246">
        <f t="shared" si="19"/>
        <v>44</v>
      </c>
      <c r="AD246">
        <v>242</v>
      </c>
      <c r="AE246">
        <f t="shared" si="21"/>
        <v>0</v>
      </c>
      <c r="AF246">
        <v>85</v>
      </c>
    </row>
    <row r="247" spans="1:32" x14ac:dyDescent="0.45">
      <c r="A247">
        <v>6662</v>
      </c>
      <c r="B247" t="s">
        <v>304</v>
      </c>
      <c r="C247" t="str">
        <f>IFERROR(INDEX(body!$B$2:$B$34,MATCH(INDEX(souhrn!$C$2:$C$1899,MATCH(CONCATENATE("1#",$B247),souhrn!$E$2:$E$1899,0),1),body!$A$2:$A$34,0),1),"")</f>
        <v/>
      </c>
      <c r="D247" t="str">
        <f>IFERROR(INDEX(body!$B$2:$B$34,MATCH(INDEX(souhrn!$C$2:$C$1899,MATCH(CONCATENATE("2#",$B247),souhrn!$E$2:$E$1899,0),1),body!$A$2:$A$34,0),1),"")</f>
        <v/>
      </c>
      <c r="E247" t="str">
        <f>IFERROR(INDEX(body!$B$2:$B$34,MATCH(INDEX(souhrn!$C$2:$C$1899,MATCH(CONCATENATE("3#",$B247),souhrn!$E$2:$E$1899,0),1),body!$A$2:$A$34,0),1),"")</f>
        <v/>
      </c>
      <c r="F247" t="str">
        <f>IFERROR(INDEX(body!$B$2:$B$34,MATCH(INDEX(souhrn!$C$2:$C$1899,MATCH(CONCATENATE("4#",$B247),souhrn!$E$2:$E$1899,0),1),body!$A$2:$A$34,0),1),"")</f>
        <v/>
      </c>
      <c r="G247" t="str">
        <f>IFERROR(INDEX(body!$B$2:$B$34,MATCH(INDEX(souhrn!$C$2:$C$1899,MATCH(CONCATENATE("5#",$B247),souhrn!$E$2:$E$1899,0),1),body!$A$2:$A$34,0),1),"")</f>
        <v/>
      </c>
      <c r="H247" t="str">
        <f>IFERROR(INDEX(body!$B$2:$B$34,MATCH(INDEX(souhrn!$C$2:$C$1899,MATCH(CONCATENATE("6#",$B247),souhrn!$E$2:$E$1899,0),1),body!$A$2:$A$34,0),1),"")</f>
        <v/>
      </c>
      <c r="I247" t="str">
        <f>IFERROR(INDEX(body!$B$2:$B$34,MATCH(INDEX(souhrn!$C$2:$C$1899,MATCH(CONCATENATE("7#",$B247),souhrn!$E$2:$E$1899,0),1),body!$A$2:$A$34,0),1),"")</f>
        <v/>
      </c>
      <c r="J247" t="str">
        <f>IFERROR(INDEX(body!$B$2:$B$34,MATCH(INDEX(souhrn!$C$2:$C$1899,MATCH(CONCATENATE("8#",$B247),souhrn!$E$2:$E$1899,0),1),body!$A$2:$A$34,0),1),"")</f>
        <v/>
      </c>
      <c r="K247" t="str">
        <f>IFERROR(INDEX(body!$F$2:$F$34,MATCH(INDEX(souhrn!$C$2:$C$1899,MATCH(CONCATENATE("19#",$B247),souhrn!$E$2:$E$1899,0),1),body!$A$2:$A$34,0),1),"")</f>
        <v/>
      </c>
      <c r="L247" t="str">
        <f>IFERROR(INDEX(body!$F$2:$F$34,MATCH(INDEX(souhrn!$C$2:$C$1899,MATCH(CONCATENATE("20#",$B247),souhrn!$E$2:$E$1899,0),1),body!$A$2:$A$34,0),1),"")</f>
        <v/>
      </c>
      <c r="M247" t="str">
        <f>IFERROR(INDEX(body!$F$2:$F$34,MATCH(INDEX(souhrn!$C$2:$C$1899,MATCH(CONCATENATE("21#",$B247),souhrn!$E$2:$E$1899,0),1),body!$A$2:$A$34,0),1),"")</f>
        <v/>
      </c>
      <c r="N247" t="str">
        <f>IFERROR(INDEX(body!$F$2:$F$34,MATCH(INDEX(souhrn!$C$2:$C$1899,MATCH(CONCATENATE("22#",$B247),souhrn!$E$2:$E$1899,0),1),body!$A$2:$A$34,0),1),"")</f>
        <v/>
      </c>
      <c r="O247" t="str">
        <f>IFERROR(INDEX(body!$F$2:$F$34,MATCH(INDEX(souhrn!$C$2:$C$1899,MATCH(CONCATENATE("23#",$B247),souhrn!$E$2:$E$1899,0),1),body!$A$2:$A$34,0),1),"")</f>
        <v/>
      </c>
      <c r="P247" t="str">
        <f>IFERROR(INDEX(body!$F$2:$F$34,MATCH(INDEX(souhrn!$C$2:$C$1899,MATCH(CONCATENATE("24#",$B247),souhrn!$E$2:$E$1899,0),1),body!$A$2:$A$34,0),1),"")</f>
        <v/>
      </c>
      <c r="Q247" t="str">
        <f>IFERROR(INDEX(body!$D$2:$D$34,MATCH(INDEX(souhrn!$C$2:$C$1899,MATCH(CONCATENATE("9#",$B247),souhrn!$E$2:$E$1899,0),1),body!$A$2:$A$34,0),1),"")</f>
        <v/>
      </c>
      <c r="R247" t="str">
        <f>IFERROR(INDEX(body!$D$2:$D$34,MATCH(INDEX(souhrn!$C$2:$C$1899,MATCH(CONCATENATE("10#",$B247),souhrn!$E$2:$E$1899,0),1),body!$A$2:$A$34,0),1),"")</f>
        <v/>
      </c>
      <c r="S247" t="str">
        <f>IFERROR(INDEX(body!$C$2:$C$34,MATCH(INDEX(souhrn!$C$2:$C$1899,MATCH(CONCATENATE("11#",$B247),souhrn!$E$2:$E$1899,0),1),body!$A$2:$A$34,0),1),"")</f>
        <v/>
      </c>
      <c r="T247" t="str">
        <f>IFERROR(INDEX(body!$C$2:$C$34,MATCH(INDEX(souhrn!$C$2:$C$1899,MATCH(CONCATENATE("12#",$B247),souhrn!$E$2:$E$1899,0),1),body!$A$2:$A$34,0),1),"")</f>
        <v/>
      </c>
      <c r="U247" t="str">
        <f>IFERROR(INDEX(body!$C$2:$C$34,MATCH(INDEX(souhrn!$C$2:$C$1899,MATCH(CONCATENATE("13#",$B247),souhrn!$E$2:$E$1899,0),1),body!$A$2:$A$34,0),1),"")</f>
        <v/>
      </c>
      <c r="V247" t="str">
        <f>IFERROR(INDEX(body!$C$2:$C$34,MATCH(INDEX(souhrn!$C$2:$C$1899,MATCH(CONCATENATE("14#",$B247),souhrn!$E$2:$E$1899,0),1),body!$A$2:$A$34,0),1),"")</f>
        <v/>
      </c>
      <c r="W247">
        <f>IFERROR(INDEX(body!$E$2:$E$34,MATCH(INDEX(souhrn!$C$2:$C$1899,MATCH(CONCATENATE("15#",$B247),souhrn!$E$2:$E$1899,0),1),body!$A$2:$A$34,0),1),"")</f>
        <v>6</v>
      </c>
      <c r="X247">
        <f>IFERROR(INDEX(body!$E$2:$E$34,MATCH(INDEX(souhrn!$C$2:$C$1899,MATCH(CONCATENATE("16#",$B247),souhrn!$E$2:$E$1899,0),1),body!$A$2:$A$34,0),1),"")</f>
        <v>6</v>
      </c>
      <c r="Y247">
        <f>IFERROR(INDEX(body!$E$2:$E$34,MATCH(INDEX(souhrn!$C$2:$C$1899,MATCH(CONCATENATE("17#",$B247),souhrn!$E$2:$E$1899,0),1),body!$A$2:$A$34,0),1),"")</f>
        <v>14</v>
      </c>
      <c r="Z247">
        <f>IFERROR(INDEX(body!$E$2:$E$34,MATCH(INDEX(souhrn!$C$2:$C$1899,MATCH(CONCATENATE("18#",$B247),souhrn!$E$2:$E$1899,0),1),body!$A$2:$A$34,0),1),"")</f>
        <v>18</v>
      </c>
      <c r="AA247">
        <f>INDEX(zavody!B:B,MATCH(B247,zavody!A:A,0))</f>
        <v>4</v>
      </c>
      <c r="AB247">
        <f t="shared" si="18"/>
        <v>44</v>
      </c>
      <c r="AC247">
        <f t="shared" si="19"/>
        <v>44</v>
      </c>
      <c r="AD247">
        <v>243</v>
      </c>
      <c r="AE247">
        <f t="shared" si="21"/>
        <v>0</v>
      </c>
      <c r="AF247">
        <v>199</v>
      </c>
    </row>
    <row r="248" spans="1:32" x14ac:dyDescent="0.45">
      <c r="A248">
        <v>4619</v>
      </c>
      <c r="B248" t="s">
        <v>119</v>
      </c>
      <c r="C248" t="str">
        <f>IFERROR(INDEX(body!$B$2:$B$34,MATCH(INDEX(souhrn!$C$2:$C$1899,MATCH(CONCATENATE("1#",$B248),souhrn!$E$2:$E$1899,0),1),body!$A$2:$A$34,0),1),"")</f>
        <v/>
      </c>
      <c r="D248" t="str">
        <f>IFERROR(INDEX(body!$B$2:$B$34,MATCH(INDEX(souhrn!$C$2:$C$1899,MATCH(CONCATENATE("2#",$B248),souhrn!$E$2:$E$1899,0),1),body!$A$2:$A$34,0),1),"")</f>
        <v/>
      </c>
      <c r="E248" t="str">
        <f>IFERROR(INDEX(body!$B$2:$B$34,MATCH(INDEX(souhrn!$C$2:$C$1899,MATCH(CONCATENATE("3#",$B248),souhrn!$E$2:$E$1899,0),1),body!$A$2:$A$34,0),1),"")</f>
        <v/>
      </c>
      <c r="F248" t="str">
        <f>IFERROR(INDEX(body!$B$2:$B$34,MATCH(INDEX(souhrn!$C$2:$C$1899,MATCH(CONCATENATE("4#",$B248),souhrn!$E$2:$E$1899,0),1),body!$A$2:$A$34,0),1),"")</f>
        <v/>
      </c>
      <c r="G248" t="str">
        <f>IFERROR(INDEX(body!$B$2:$B$34,MATCH(INDEX(souhrn!$C$2:$C$1899,MATCH(CONCATENATE("5#",$B248),souhrn!$E$2:$E$1899,0),1),body!$A$2:$A$34,0),1),"")</f>
        <v/>
      </c>
      <c r="H248" t="str">
        <f>IFERROR(INDEX(body!$B$2:$B$34,MATCH(INDEX(souhrn!$C$2:$C$1899,MATCH(CONCATENATE("6#",$B248),souhrn!$E$2:$E$1899,0),1),body!$A$2:$A$34,0),1),"")</f>
        <v/>
      </c>
      <c r="I248" t="str">
        <f>IFERROR(INDEX(body!$B$2:$B$34,MATCH(INDEX(souhrn!$C$2:$C$1899,MATCH(CONCATENATE("7#",$B248),souhrn!$E$2:$E$1899,0),1),body!$A$2:$A$34,0),1),"")</f>
        <v/>
      </c>
      <c r="J248" t="str">
        <f>IFERROR(INDEX(body!$B$2:$B$34,MATCH(INDEX(souhrn!$C$2:$C$1899,MATCH(CONCATENATE("8#",$B248),souhrn!$E$2:$E$1899,0),1),body!$A$2:$A$34,0),1),"")</f>
        <v/>
      </c>
      <c r="K248">
        <f>IFERROR(INDEX(body!$F$2:$F$34,MATCH(INDEX(souhrn!$C$2:$C$1899,MATCH(CONCATENATE("19#",$B248),souhrn!$E$2:$E$1899,0),1),body!$A$2:$A$34,0),1),"")</f>
        <v>14</v>
      </c>
      <c r="L248">
        <f>IFERROR(INDEX(body!$F$2:$F$34,MATCH(INDEX(souhrn!$C$2:$C$1899,MATCH(CONCATENATE("20#",$B248),souhrn!$E$2:$E$1899,0),1),body!$A$2:$A$34,0),1),"")</f>
        <v>28</v>
      </c>
      <c r="M248" t="str">
        <f>IFERROR(INDEX(body!$F$2:$F$34,MATCH(INDEX(souhrn!$C$2:$C$1899,MATCH(CONCATENATE("21#",$B248),souhrn!$E$2:$E$1899,0),1),body!$A$2:$A$34,0),1),"")</f>
        <v/>
      </c>
      <c r="N248" t="str">
        <f>IFERROR(INDEX(body!$F$2:$F$34,MATCH(INDEX(souhrn!$C$2:$C$1899,MATCH(CONCATENATE("22#",$B248),souhrn!$E$2:$E$1899,0),1),body!$A$2:$A$34,0),1),"")</f>
        <v/>
      </c>
      <c r="O248" t="str">
        <f>IFERROR(INDEX(body!$F$2:$F$34,MATCH(INDEX(souhrn!$C$2:$C$1899,MATCH(CONCATENATE("23#",$B248),souhrn!$E$2:$E$1899,0),1),body!$A$2:$A$34,0),1),"")</f>
        <v/>
      </c>
      <c r="P248" t="str">
        <f>IFERROR(INDEX(body!$F$2:$F$34,MATCH(INDEX(souhrn!$C$2:$C$1899,MATCH(CONCATENATE("24#",$B248),souhrn!$E$2:$E$1899,0),1),body!$A$2:$A$34,0),1),"")</f>
        <v/>
      </c>
      <c r="Q248" t="str">
        <f>IFERROR(INDEX(body!$D$2:$D$34,MATCH(INDEX(souhrn!$C$2:$C$1899,MATCH(CONCATENATE("9#",$B248),souhrn!$E$2:$E$1899,0),1),body!$A$2:$A$34,0),1),"")</f>
        <v/>
      </c>
      <c r="R248" t="str">
        <f>IFERROR(INDEX(body!$D$2:$D$34,MATCH(INDEX(souhrn!$C$2:$C$1899,MATCH(CONCATENATE("10#",$B248),souhrn!$E$2:$E$1899,0),1),body!$A$2:$A$34,0),1),"")</f>
        <v/>
      </c>
      <c r="S248" t="str">
        <f>IFERROR(INDEX(body!$C$2:$C$34,MATCH(INDEX(souhrn!$C$2:$C$1899,MATCH(CONCATENATE("11#",$B248),souhrn!$E$2:$E$1899,0),1),body!$A$2:$A$34,0),1),"")</f>
        <v/>
      </c>
      <c r="T248" t="str">
        <f>IFERROR(INDEX(body!$C$2:$C$34,MATCH(INDEX(souhrn!$C$2:$C$1899,MATCH(CONCATENATE("12#",$B248),souhrn!$E$2:$E$1899,0),1),body!$A$2:$A$34,0),1),"")</f>
        <v/>
      </c>
      <c r="U248" t="str">
        <f>IFERROR(INDEX(body!$C$2:$C$34,MATCH(INDEX(souhrn!$C$2:$C$1899,MATCH(CONCATENATE("13#",$B248),souhrn!$E$2:$E$1899,0),1),body!$A$2:$A$34,0),1),"")</f>
        <v/>
      </c>
      <c r="V248" t="str">
        <f>IFERROR(INDEX(body!$C$2:$C$34,MATCH(INDEX(souhrn!$C$2:$C$1899,MATCH(CONCATENATE("14#",$B248),souhrn!$E$2:$E$1899,0),1),body!$A$2:$A$34,0),1),"")</f>
        <v/>
      </c>
      <c r="W248" t="str">
        <f>IFERROR(INDEX(body!$E$2:$E$34,MATCH(INDEX(souhrn!$C$2:$C$1899,MATCH(CONCATENATE("15#",$B248),souhrn!$E$2:$E$1899,0),1),body!$A$2:$A$34,0),1),"")</f>
        <v/>
      </c>
      <c r="X248" t="str">
        <f>IFERROR(INDEX(body!$E$2:$E$34,MATCH(INDEX(souhrn!$C$2:$C$1899,MATCH(CONCATENATE("16#",$B248),souhrn!$E$2:$E$1899,0),1),body!$A$2:$A$34,0),1),"")</f>
        <v/>
      </c>
      <c r="Y248" t="str">
        <f>IFERROR(INDEX(body!$E$2:$E$34,MATCH(INDEX(souhrn!$C$2:$C$1899,MATCH(CONCATENATE("17#",$B248),souhrn!$E$2:$E$1899,0),1),body!$A$2:$A$34,0),1),"")</f>
        <v/>
      </c>
      <c r="Z248" t="str">
        <f>IFERROR(INDEX(body!$E$2:$E$34,MATCH(INDEX(souhrn!$C$2:$C$1899,MATCH(CONCATENATE("18#",$B248),souhrn!$E$2:$E$1899,0),1),body!$A$2:$A$34,0),1),"")</f>
        <v/>
      </c>
      <c r="AA248">
        <f>INDEX(zavody!B:B,MATCH(B248,zavody!A:A,0))</f>
        <v>2</v>
      </c>
      <c r="AB248">
        <f t="shared" si="18"/>
        <v>42</v>
      </c>
      <c r="AC248">
        <f t="shared" si="19"/>
        <v>42</v>
      </c>
      <c r="AD248">
        <v>244</v>
      </c>
      <c r="AE248">
        <f t="shared" si="21"/>
        <v>42</v>
      </c>
      <c r="AF248">
        <v>136</v>
      </c>
    </row>
    <row r="249" spans="1:32" x14ac:dyDescent="0.45">
      <c r="A249">
        <v>6835</v>
      </c>
      <c r="B249" t="s">
        <v>284</v>
      </c>
      <c r="C249" t="str">
        <f>IFERROR(INDEX(body!$B$2:$B$34,MATCH(INDEX(souhrn!$C$2:$C$1899,MATCH(CONCATENATE("1#",$B249),souhrn!$E$2:$E$1899,0),1),body!$A$2:$A$34,0),1),"")</f>
        <v/>
      </c>
      <c r="D249" t="str">
        <f>IFERROR(INDEX(body!$B$2:$B$34,MATCH(INDEX(souhrn!$C$2:$C$1899,MATCH(CONCATENATE("2#",$B249),souhrn!$E$2:$E$1899,0),1),body!$A$2:$A$34,0),1),"")</f>
        <v/>
      </c>
      <c r="E249" t="str">
        <f>IFERROR(INDEX(body!$B$2:$B$34,MATCH(INDEX(souhrn!$C$2:$C$1899,MATCH(CONCATENATE("3#",$B249),souhrn!$E$2:$E$1899,0),1),body!$A$2:$A$34,0),1),"")</f>
        <v/>
      </c>
      <c r="F249" t="str">
        <f>IFERROR(INDEX(body!$B$2:$B$34,MATCH(INDEX(souhrn!$C$2:$C$1899,MATCH(CONCATENATE("4#",$B249),souhrn!$E$2:$E$1899,0),1),body!$A$2:$A$34,0),1),"")</f>
        <v/>
      </c>
      <c r="G249" t="str">
        <f>IFERROR(INDEX(body!$B$2:$B$34,MATCH(INDEX(souhrn!$C$2:$C$1899,MATCH(CONCATENATE("5#",$B249),souhrn!$E$2:$E$1899,0),1),body!$A$2:$A$34,0),1),"")</f>
        <v/>
      </c>
      <c r="H249" t="str">
        <f>IFERROR(INDEX(body!$B$2:$B$34,MATCH(INDEX(souhrn!$C$2:$C$1899,MATCH(CONCATENATE("6#",$B249),souhrn!$E$2:$E$1899,0),1),body!$A$2:$A$34,0),1),"")</f>
        <v/>
      </c>
      <c r="I249" t="str">
        <f>IFERROR(INDEX(body!$B$2:$B$34,MATCH(INDEX(souhrn!$C$2:$C$1899,MATCH(CONCATENATE("7#",$B249),souhrn!$E$2:$E$1899,0),1),body!$A$2:$A$34,0),1),"")</f>
        <v/>
      </c>
      <c r="J249" t="str">
        <f>IFERROR(INDEX(body!$B$2:$B$34,MATCH(INDEX(souhrn!$C$2:$C$1899,MATCH(CONCATENATE("8#",$B249),souhrn!$E$2:$E$1899,0),1),body!$A$2:$A$34,0),1),"")</f>
        <v/>
      </c>
      <c r="K249" t="str">
        <f>IFERROR(INDEX(body!$F$2:$F$34,MATCH(INDEX(souhrn!$C$2:$C$1899,MATCH(CONCATENATE("19#",$B249),souhrn!$E$2:$E$1899,0),1),body!$A$2:$A$34,0),1),"")</f>
        <v/>
      </c>
      <c r="L249" t="str">
        <f>IFERROR(INDEX(body!$F$2:$F$34,MATCH(INDEX(souhrn!$C$2:$C$1899,MATCH(CONCATENATE("20#",$B249),souhrn!$E$2:$E$1899,0),1),body!$A$2:$A$34,0),1),"")</f>
        <v/>
      </c>
      <c r="M249" t="str">
        <f>IFERROR(INDEX(body!$F$2:$F$34,MATCH(INDEX(souhrn!$C$2:$C$1899,MATCH(CONCATENATE("21#",$B249),souhrn!$E$2:$E$1899,0),1),body!$A$2:$A$34,0),1),"")</f>
        <v/>
      </c>
      <c r="N249" t="str">
        <f>IFERROR(INDEX(body!$F$2:$F$34,MATCH(INDEX(souhrn!$C$2:$C$1899,MATCH(CONCATENATE("22#",$B249),souhrn!$E$2:$E$1899,0),1),body!$A$2:$A$34,0),1),"")</f>
        <v/>
      </c>
      <c r="O249" t="str">
        <f>IFERROR(INDEX(body!$F$2:$F$34,MATCH(INDEX(souhrn!$C$2:$C$1899,MATCH(CONCATENATE("23#",$B249),souhrn!$E$2:$E$1899,0),1),body!$A$2:$A$34,0),1),"")</f>
        <v/>
      </c>
      <c r="P249" t="str">
        <f>IFERROR(INDEX(body!$F$2:$F$34,MATCH(INDEX(souhrn!$C$2:$C$1899,MATCH(CONCATENATE("24#",$B249),souhrn!$E$2:$E$1899,0),1),body!$A$2:$A$34,0),1),"")</f>
        <v/>
      </c>
      <c r="Q249">
        <f>IFERROR(INDEX(body!$D$2:$D$34,MATCH(INDEX(souhrn!$C$2:$C$1899,MATCH(CONCATENATE("9#",$B249),souhrn!$E$2:$E$1899,0),1),body!$A$2:$A$34,0),1),"")</f>
        <v>22</v>
      </c>
      <c r="R249">
        <f>IFERROR(INDEX(body!$D$2:$D$34,MATCH(INDEX(souhrn!$C$2:$C$1899,MATCH(CONCATENATE("10#",$B249),souhrn!$E$2:$E$1899,0),1),body!$A$2:$A$34,0),1),"")</f>
        <v>20</v>
      </c>
      <c r="S249" t="str">
        <f>IFERROR(INDEX(body!$C$2:$C$34,MATCH(INDEX(souhrn!$C$2:$C$1899,MATCH(CONCATENATE("11#",$B249),souhrn!$E$2:$E$1899,0),1),body!$A$2:$A$34,0),1),"")</f>
        <v/>
      </c>
      <c r="T249" t="str">
        <f>IFERROR(INDEX(body!$C$2:$C$34,MATCH(INDEX(souhrn!$C$2:$C$1899,MATCH(CONCATENATE("12#",$B249),souhrn!$E$2:$E$1899,0),1),body!$A$2:$A$34,0),1),"")</f>
        <v/>
      </c>
      <c r="U249" t="str">
        <f>IFERROR(INDEX(body!$C$2:$C$34,MATCH(INDEX(souhrn!$C$2:$C$1899,MATCH(CONCATENATE("13#",$B249),souhrn!$E$2:$E$1899,0),1),body!$A$2:$A$34,0),1),"")</f>
        <v/>
      </c>
      <c r="V249" t="str">
        <f>IFERROR(INDEX(body!$C$2:$C$34,MATCH(INDEX(souhrn!$C$2:$C$1899,MATCH(CONCATENATE("14#",$B249),souhrn!$E$2:$E$1899,0),1),body!$A$2:$A$34,0),1),"")</f>
        <v/>
      </c>
      <c r="W249" t="str">
        <f>IFERROR(INDEX(body!$E$2:$E$34,MATCH(INDEX(souhrn!$C$2:$C$1899,MATCH(CONCATENATE("15#",$B249),souhrn!$E$2:$E$1899,0),1),body!$A$2:$A$34,0),1),"")</f>
        <v/>
      </c>
      <c r="X249" t="str">
        <f>IFERROR(INDEX(body!$E$2:$E$34,MATCH(INDEX(souhrn!$C$2:$C$1899,MATCH(CONCATENATE("16#",$B249),souhrn!$E$2:$E$1899,0),1),body!$A$2:$A$34,0),1),"")</f>
        <v/>
      </c>
      <c r="Y249" t="str">
        <f>IFERROR(INDEX(body!$E$2:$E$34,MATCH(INDEX(souhrn!$C$2:$C$1899,MATCH(CONCATENATE("17#",$B249),souhrn!$E$2:$E$1899,0),1),body!$A$2:$A$34,0),1),"")</f>
        <v/>
      </c>
      <c r="Z249" t="str">
        <f>IFERROR(INDEX(body!$E$2:$E$34,MATCH(INDEX(souhrn!$C$2:$C$1899,MATCH(CONCATENATE("18#",$B249),souhrn!$E$2:$E$1899,0),1),body!$A$2:$A$34,0),1),"")</f>
        <v/>
      </c>
      <c r="AA249">
        <f>INDEX(zavody!B:B,MATCH(B249,zavody!A:A,0))</f>
        <v>2</v>
      </c>
      <c r="AB249">
        <f t="shared" si="18"/>
        <v>42</v>
      </c>
      <c r="AC249">
        <f t="shared" si="19"/>
        <v>42</v>
      </c>
      <c r="AD249">
        <v>245</v>
      </c>
      <c r="AE249">
        <f t="shared" si="21"/>
        <v>42</v>
      </c>
      <c r="AF249">
        <v>217</v>
      </c>
    </row>
    <row r="250" spans="1:32" x14ac:dyDescent="0.45">
      <c r="A250">
        <v>4014</v>
      </c>
      <c r="B250" t="s">
        <v>187</v>
      </c>
      <c r="C250" t="str">
        <f>IFERROR(INDEX(body!$B$2:$B$34,MATCH(INDEX(souhrn!$C$2:$C$1899,MATCH(CONCATENATE("1#",$B250),souhrn!$E$2:$E$1899,0),1),body!$A$2:$A$34,0),1),"")</f>
        <v/>
      </c>
      <c r="D250" t="str">
        <f>IFERROR(INDEX(body!$B$2:$B$34,MATCH(INDEX(souhrn!$C$2:$C$1899,MATCH(CONCATENATE("2#",$B250),souhrn!$E$2:$E$1899,0),1),body!$A$2:$A$34,0),1),"")</f>
        <v/>
      </c>
      <c r="E250" t="str">
        <f>IFERROR(INDEX(body!$B$2:$B$34,MATCH(INDEX(souhrn!$C$2:$C$1899,MATCH(CONCATENATE("3#",$B250),souhrn!$E$2:$E$1899,0),1),body!$A$2:$A$34,0),1),"")</f>
        <v/>
      </c>
      <c r="F250" t="str">
        <f>IFERROR(INDEX(body!$B$2:$B$34,MATCH(INDEX(souhrn!$C$2:$C$1899,MATCH(CONCATENATE("4#",$B250),souhrn!$E$2:$E$1899,0),1),body!$A$2:$A$34,0),1),"")</f>
        <v/>
      </c>
      <c r="G250" t="str">
        <f>IFERROR(INDEX(body!$B$2:$B$34,MATCH(INDEX(souhrn!$C$2:$C$1899,MATCH(CONCATENATE("5#",$B250),souhrn!$E$2:$E$1899,0),1),body!$A$2:$A$34,0),1),"")</f>
        <v/>
      </c>
      <c r="H250" t="str">
        <f>IFERROR(INDEX(body!$B$2:$B$34,MATCH(INDEX(souhrn!$C$2:$C$1899,MATCH(CONCATENATE("6#",$B250),souhrn!$E$2:$E$1899,0),1),body!$A$2:$A$34,0),1),"")</f>
        <v/>
      </c>
      <c r="I250" t="str">
        <f>IFERROR(INDEX(body!$B$2:$B$34,MATCH(INDEX(souhrn!$C$2:$C$1899,MATCH(CONCATENATE("7#",$B250),souhrn!$E$2:$E$1899,0),1),body!$A$2:$A$34,0),1),"")</f>
        <v/>
      </c>
      <c r="J250" t="str">
        <f>IFERROR(INDEX(body!$B$2:$B$34,MATCH(INDEX(souhrn!$C$2:$C$1899,MATCH(CONCATENATE("8#",$B250),souhrn!$E$2:$E$1899,0),1),body!$A$2:$A$34,0),1),"")</f>
        <v/>
      </c>
      <c r="K250" t="str">
        <f>IFERROR(INDEX(body!$F$2:$F$34,MATCH(INDEX(souhrn!$C$2:$C$1899,MATCH(CONCATENATE("19#",$B250),souhrn!$E$2:$E$1899,0),1),body!$A$2:$A$34,0),1),"")</f>
        <v/>
      </c>
      <c r="L250" t="str">
        <f>IFERROR(INDEX(body!$F$2:$F$34,MATCH(INDEX(souhrn!$C$2:$C$1899,MATCH(CONCATENATE("20#",$B250),souhrn!$E$2:$E$1899,0),1),body!$A$2:$A$34,0),1),"")</f>
        <v/>
      </c>
      <c r="M250" t="str">
        <f>IFERROR(INDEX(body!$F$2:$F$34,MATCH(INDEX(souhrn!$C$2:$C$1899,MATCH(CONCATENATE("21#",$B250),souhrn!$E$2:$E$1899,0),1),body!$A$2:$A$34,0),1),"")</f>
        <v/>
      </c>
      <c r="N250" t="str">
        <f>IFERROR(INDEX(body!$F$2:$F$34,MATCH(INDEX(souhrn!$C$2:$C$1899,MATCH(CONCATENATE("22#",$B250),souhrn!$E$2:$E$1899,0),1),body!$A$2:$A$34,0),1),"")</f>
        <v/>
      </c>
      <c r="O250" t="str">
        <f>IFERROR(INDEX(body!$F$2:$F$34,MATCH(INDEX(souhrn!$C$2:$C$1899,MATCH(CONCATENATE("23#",$B250),souhrn!$E$2:$E$1899,0),1),body!$A$2:$A$34,0),1),"")</f>
        <v/>
      </c>
      <c r="P250" t="str">
        <f>IFERROR(INDEX(body!$F$2:$F$34,MATCH(INDEX(souhrn!$C$2:$C$1899,MATCH(CONCATENATE("24#",$B250),souhrn!$E$2:$E$1899,0),1),body!$A$2:$A$34,0),1),"")</f>
        <v/>
      </c>
      <c r="Q250">
        <f>IFERROR(INDEX(body!$D$2:$D$34,MATCH(INDEX(souhrn!$C$2:$C$1899,MATCH(CONCATENATE("9#",$B250),souhrn!$E$2:$E$1899,0),1),body!$A$2:$A$34,0),1),"")</f>
        <v>12</v>
      </c>
      <c r="R250">
        <f>IFERROR(INDEX(body!$D$2:$D$34,MATCH(INDEX(souhrn!$C$2:$C$1899,MATCH(CONCATENATE("10#",$B250),souhrn!$E$2:$E$1899,0),1),body!$A$2:$A$34,0),1),"")</f>
        <v>12</v>
      </c>
      <c r="S250" t="str">
        <f>IFERROR(INDEX(body!$C$2:$C$34,MATCH(INDEX(souhrn!$C$2:$C$1899,MATCH(CONCATENATE("11#",$B250),souhrn!$E$2:$E$1899,0),1),body!$A$2:$A$34,0),1),"")</f>
        <v/>
      </c>
      <c r="T250" t="str">
        <f>IFERROR(INDEX(body!$C$2:$C$34,MATCH(INDEX(souhrn!$C$2:$C$1899,MATCH(CONCATENATE("12#",$B250),souhrn!$E$2:$E$1899,0),1),body!$A$2:$A$34,0),1),"")</f>
        <v/>
      </c>
      <c r="U250" t="str">
        <f>IFERROR(INDEX(body!$C$2:$C$34,MATCH(INDEX(souhrn!$C$2:$C$1899,MATCH(CONCATENATE("13#",$B250),souhrn!$E$2:$E$1899,0),1),body!$A$2:$A$34,0),1),"")</f>
        <v/>
      </c>
      <c r="V250" t="str">
        <f>IFERROR(INDEX(body!$C$2:$C$34,MATCH(INDEX(souhrn!$C$2:$C$1899,MATCH(CONCATENATE("14#",$B250),souhrn!$E$2:$E$1899,0),1),body!$A$2:$A$34,0),1),"")</f>
        <v/>
      </c>
      <c r="W250">
        <f>IFERROR(INDEX(body!$E$2:$E$34,MATCH(INDEX(souhrn!$C$2:$C$1899,MATCH(CONCATENATE("15#",$B250),souhrn!$E$2:$E$1899,0),1),body!$A$2:$A$34,0),1),"")</f>
        <v>2</v>
      </c>
      <c r="X250">
        <f>IFERROR(INDEX(body!$E$2:$E$34,MATCH(INDEX(souhrn!$C$2:$C$1899,MATCH(CONCATENATE("16#",$B250),souhrn!$E$2:$E$1899,0),1),body!$A$2:$A$34,0),1),"")</f>
        <v>2</v>
      </c>
      <c r="Y250">
        <f>IFERROR(INDEX(body!$E$2:$E$34,MATCH(INDEX(souhrn!$C$2:$C$1899,MATCH(CONCATENATE("17#",$B250),souhrn!$E$2:$E$1899,0),1),body!$A$2:$A$34,0),1),"")</f>
        <v>12</v>
      </c>
      <c r="Z250">
        <f>IFERROR(INDEX(body!$E$2:$E$34,MATCH(INDEX(souhrn!$C$2:$C$1899,MATCH(CONCATENATE("18#",$B250),souhrn!$E$2:$E$1899,0),1),body!$A$2:$A$34,0),1),"")</f>
        <v>2</v>
      </c>
      <c r="AA250">
        <f>INDEX(zavody!B:B,MATCH(B250,zavody!A:A,0))</f>
        <v>6</v>
      </c>
      <c r="AB250">
        <f t="shared" si="18"/>
        <v>42</v>
      </c>
      <c r="AC250">
        <f t="shared" si="19"/>
        <v>42</v>
      </c>
      <c r="AD250">
        <v>246</v>
      </c>
      <c r="AE250">
        <f t="shared" si="21"/>
        <v>24</v>
      </c>
      <c r="AF250">
        <v>109</v>
      </c>
    </row>
    <row r="251" spans="1:32" x14ac:dyDescent="0.45">
      <c r="A251">
        <v>5087</v>
      </c>
      <c r="B251" t="s">
        <v>169</v>
      </c>
      <c r="C251" t="str">
        <f>IFERROR(INDEX(body!$B$2:$B$34,MATCH(INDEX(souhrn!$C$2:$C$1899,MATCH(CONCATENATE("1#",$B251),souhrn!$E$2:$E$1899,0),1),body!$A$2:$A$34,0),1),"")</f>
        <v/>
      </c>
      <c r="D251" t="str">
        <f>IFERROR(INDEX(body!$B$2:$B$34,MATCH(INDEX(souhrn!$C$2:$C$1899,MATCH(CONCATENATE("2#",$B251),souhrn!$E$2:$E$1899,0),1),body!$A$2:$A$34,0),1),"")</f>
        <v/>
      </c>
      <c r="E251" t="str">
        <f>IFERROR(INDEX(body!$B$2:$B$34,MATCH(INDEX(souhrn!$C$2:$C$1899,MATCH(CONCATENATE("3#",$B251),souhrn!$E$2:$E$1899,0),1),body!$A$2:$A$34,0),1),"")</f>
        <v/>
      </c>
      <c r="F251" t="str">
        <f>IFERROR(INDEX(body!$B$2:$B$34,MATCH(INDEX(souhrn!$C$2:$C$1899,MATCH(CONCATENATE("4#",$B251),souhrn!$E$2:$E$1899,0),1),body!$A$2:$A$34,0),1),"")</f>
        <v/>
      </c>
      <c r="G251" t="str">
        <f>IFERROR(INDEX(body!$B$2:$B$34,MATCH(INDEX(souhrn!$C$2:$C$1899,MATCH(CONCATENATE("5#",$B251),souhrn!$E$2:$E$1899,0),1),body!$A$2:$A$34,0),1),"")</f>
        <v/>
      </c>
      <c r="H251" t="str">
        <f>IFERROR(INDEX(body!$B$2:$B$34,MATCH(INDEX(souhrn!$C$2:$C$1899,MATCH(CONCATENATE("6#",$B251),souhrn!$E$2:$E$1899,0),1),body!$A$2:$A$34,0),1),"")</f>
        <v/>
      </c>
      <c r="I251" t="str">
        <f>IFERROR(INDEX(body!$B$2:$B$34,MATCH(INDEX(souhrn!$C$2:$C$1899,MATCH(CONCATENATE("7#",$B251),souhrn!$E$2:$E$1899,0),1),body!$A$2:$A$34,0),1),"")</f>
        <v/>
      </c>
      <c r="J251" t="str">
        <f>IFERROR(INDEX(body!$B$2:$B$34,MATCH(INDEX(souhrn!$C$2:$C$1899,MATCH(CONCATENATE("8#",$B251),souhrn!$E$2:$E$1899,0),1),body!$A$2:$A$34,0),1),"")</f>
        <v/>
      </c>
      <c r="K251" t="str">
        <f>IFERROR(INDEX(body!$F$2:$F$34,MATCH(INDEX(souhrn!$C$2:$C$1899,MATCH(CONCATENATE("19#",$B251),souhrn!$E$2:$E$1899,0),1),body!$A$2:$A$34,0),1),"")</f>
        <v/>
      </c>
      <c r="L251" t="str">
        <f>IFERROR(INDEX(body!$F$2:$F$34,MATCH(INDEX(souhrn!$C$2:$C$1899,MATCH(CONCATENATE("20#",$B251),souhrn!$E$2:$E$1899,0),1),body!$A$2:$A$34,0),1),"")</f>
        <v/>
      </c>
      <c r="M251" t="str">
        <f>IFERROR(INDEX(body!$F$2:$F$34,MATCH(INDEX(souhrn!$C$2:$C$1899,MATCH(CONCATENATE("21#",$B251),souhrn!$E$2:$E$1899,0),1),body!$A$2:$A$34,0),1),"")</f>
        <v/>
      </c>
      <c r="N251" t="str">
        <f>IFERROR(INDEX(body!$F$2:$F$34,MATCH(INDEX(souhrn!$C$2:$C$1899,MATCH(CONCATENATE("22#",$B251),souhrn!$E$2:$E$1899,0),1),body!$A$2:$A$34,0),1),"")</f>
        <v/>
      </c>
      <c r="O251" t="str">
        <f>IFERROR(INDEX(body!$F$2:$F$34,MATCH(INDEX(souhrn!$C$2:$C$1899,MATCH(CONCATENATE("23#",$B251),souhrn!$E$2:$E$1899,0),1),body!$A$2:$A$34,0),1),"")</f>
        <v/>
      </c>
      <c r="P251" t="str">
        <f>IFERROR(INDEX(body!$F$2:$F$34,MATCH(INDEX(souhrn!$C$2:$C$1899,MATCH(CONCATENATE("24#",$B251),souhrn!$E$2:$E$1899,0),1),body!$A$2:$A$34,0),1),"")</f>
        <v/>
      </c>
      <c r="Q251" t="str">
        <f>IFERROR(INDEX(body!$D$2:$D$34,MATCH(INDEX(souhrn!$C$2:$C$1899,MATCH(CONCATENATE("9#",$B251),souhrn!$E$2:$E$1899,0),1),body!$A$2:$A$34,0),1),"")</f>
        <v/>
      </c>
      <c r="R251" t="str">
        <f>IFERROR(INDEX(body!$D$2:$D$34,MATCH(INDEX(souhrn!$C$2:$C$1899,MATCH(CONCATENATE("10#",$B251),souhrn!$E$2:$E$1899,0),1),body!$A$2:$A$34,0),1),"")</f>
        <v/>
      </c>
      <c r="S251" t="str">
        <f>IFERROR(INDEX(body!$C$2:$C$34,MATCH(INDEX(souhrn!$C$2:$C$1899,MATCH(CONCATENATE("11#",$B251),souhrn!$E$2:$E$1899,0),1),body!$A$2:$A$34,0),1),"")</f>
        <v/>
      </c>
      <c r="T251" t="str">
        <f>IFERROR(INDEX(body!$C$2:$C$34,MATCH(INDEX(souhrn!$C$2:$C$1899,MATCH(CONCATENATE("12#",$B251),souhrn!$E$2:$E$1899,0),1),body!$A$2:$A$34,0),1),"")</f>
        <v/>
      </c>
      <c r="U251" t="str">
        <f>IFERROR(INDEX(body!$C$2:$C$34,MATCH(INDEX(souhrn!$C$2:$C$1899,MATCH(CONCATENATE("13#",$B251),souhrn!$E$2:$E$1899,0),1),body!$A$2:$A$34,0),1),"")</f>
        <v/>
      </c>
      <c r="V251" t="str">
        <f>IFERROR(INDEX(body!$C$2:$C$34,MATCH(INDEX(souhrn!$C$2:$C$1899,MATCH(CONCATENATE("14#",$B251),souhrn!$E$2:$E$1899,0),1),body!$A$2:$A$34,0),1),"")</f>
        <v/>
      </c>
      <c r="W251" t="str">
        <f>IFERROR(INDEX(body!$E$2:$E$34,MATCH(INDEX(souhrn!$C$2:$C$1899,MATCH(CONCATENATE("15#",$B251),souhrn!$E$2:$E$1899,0),1),body!$A$2:$A$34,0),1),"")</f>
        <v/>
      </c>
      <c r="X251" t="str">
        <f>IFERROR(INDEX(body!$E$2:$E$34,MATCH(INDEX(souhrn!$C$2:$C$1899,MATCH(CONCATENATE("16#",$B251),souhrn!$E$2:$E$1899,0),1),body!$A$2:$A$34,0),1),"")</f>
        <v/>
      </c>
      <c r="Y251">
        <f>IFERROR(INDEX(body!$E$2:$E$34,MATCH(INDEX(souhrn!$C$2:$C$1899,MATCH(CONCATENATE("17#",$B251),souhrn!$E$2:$E$1899,0),1),body!$A$2:$A$34,0),1),"")</f>
        <v>20</v>
      </c>
      <c r="Z251">
        <f>IFERROR(INDEX(body!$E$2:$E$34,MATCH(INDEX(souhrn!$C$2:$C$1899,MATCH(CONCATENATE("18#",$B251),souhrn!$E$2:$E$1899,0),1),body!$A$2:$A$34,0),1),"")</f>
        <v>20</v>
      </c>
      <c r="AA251">
        <f>INDEX(zavody!B:B,MATCH(B251,zavody!A:A,0))</f>
        <v>2</v>
      </c>
      <c r="AB251">
        <f t="shared" si="18"/>
        <v>40</v>
      </c>
      <c r="AC251">
        <f t="shared" si="19"/>
        <v>40</v>
      </c>
      <c r="AD251">
        <v>247</v>
      </c>
      <c r="AE251">
        <f t="shared" si="21"/>
        <v>0</v>
      </c>
      <c r="AF251">
        <v>209</v>
      </c>
    </row>
    <row r="252" spans="1:32" x14ac:dyDescent="0.45">
      <c r="A252">
        <v>6769</v>
      </c>
      <c r="B252" t="s">
        <v>285</v>
      </c>
      <c r="C252" t="str">
        <f>IFERROR(INDEX(body!$B$2:$B$34,MATCH(INDEX(souhrn!$C$2:$C$1899,MATCH(CONCATENATE("1#",$B252),souhrn!$E$2:$E$1899,0),1),body!$A$2:$A$34,0),1),"")</f>
        <v/>
      </c>
      <c r="D252" t="str">
        <f>IFERROR(INDEX(body!$B$2:$B$34,MATCH(INDEX(souhrn!$C$2:$C$1899,MATCH(CONCATENATE("2#",$B252),souhrn!$E$2:$E$1899,0),1),body!$A$2:$A$34,0),1),"")</f>
        <v/>
      </c>
      <c r="E252" t="str">
        <f>IFERROR(INDEX(body!$B$2:$B$34,MATCH(INDEX(souhrn!$C$2:$C$1899,MATCH(CONCATENATE("3#",$B252),souhrn!$E$2:$E$1899,0),1),body!$A$2:$A$34,0),1),"")</f>
        <v/>
      </c>
      <c r="F252" t="str">
        <f>IFERROR(INDEX(body!$B$2:$B$34,MATCH(INDEX(souhrn!$C$2:$C$1899,MATCH(CONCATENATE("4#",$B252),souhrn!$E$2:$E$1899,0),1),body!$A$2:$A$34,0),1),"")</f>
        <v/>
      </c>
      <c r="G252" t="str">
        <f>IFERROR(INDEX(body!$B$2:$B$34,MATCH(INDEX(souhrn!$C$2:$C$1899,MATCH(CONCATENATE("5#",$B252),souhrn!$E$2:$E$1899,0),1),body!$A$2:$A$34,0),1),"")</f>
        <v/>
      </c>
      <c r="H252" t="str">
        <f>IFERROR(INDEX(body!$B$2:$B$34,MATCH(INDEX(souhrn!$C$2:$C$1899,MATCH(CONCATENATE("6#",$B252),souhrn!$E$2:$E$1899,0),1),body!$A$2:$A$34,0),1),"")</f>
        <v/>
      </c>
      <c r="I252" t="str">
        <f>IFERROR(INDEX(body!$B$2:$B$34,MATCH(INDEX(souhrn!$C$2:$C$1899,MATCH(CONCATENATE("7#",$B252),souhrn!$E$2:$E$1899,0),1),body!$A$2:$A$34,0),1),"")</f>
        <v/>
      </c>
      <c r="J252" t="str">
        <f>IFERROR(INDEX(body!$B$2:$B$34,MATCH(INDEX(souhrn!$C$2:$C$1899,MATCH(CONCATENATE("8#",$B252),souhrn!$E$2:$E$1899,0),1),body!$A$2:$A$34,0),1),"")</f>
        <v/>
      </c>
      <c r="K252" t="str">
        <f>IFERROR(INDEX(body!$F$2:$F$34,MATCH(INDEX(souhrn!$C$2:$C$1899,MATCH(CONCATENATE("19#",$B252),souhrn!$E$2:$E$1899,0),1),body!$A$2:$A$34,0),1),"")</f>
        <v/>
      </c>
      <c r="L252" t="str">
        <f>IFERROR(INDEX(body!$F$2:$F$34,MATCH(INDEX(souhrn!$C$2:$C$1899,MATCH(CONCATENATE("20#",$B252),souhrn!$E$2:$E$1899,0),1),body!$A$2:$A$34,0),1),"")</f>
        <v/>
      </c>
      <c r="M252" t="str">
        <f>IFERROR(INDEX(body!$F$2:$F$34,MATCH(INDEX(souhrn!$C$2:$C$1899,MATCH(CONCATENATE("21#",$B252),souhrn!$E$2:$E$1899,0),1),body!$A$2:$A$34,0),1),"")</f>
        <v/>
      </c>
      <c r="N252" t="str">
        <f>IFERROR(INDEX(body!$F$2:$F$34,MATCH(INDEX(souhrn!$C$2:$C$1899,MATCH(CONCATENATE("22#",$B252),souhrn!$E$2:$E$1899,0),1),body!$A$2:$A$34,0),1),"")</f>
        <v/>
      </c>
      <c r="O252" t="str">
        <f>IFERROR(INDEX(body!$F$2:$F$34,MATCH(INDEX(souhrn!$C$2:$C$1899,MATCH(CONCATENATE("23#",$B252),souhrn!$E$2:$E$1899,0),1),body!$A$2:$A$34,0),1),"")</f>
        <v/>
      </c>
      <c r="P252" t="str">
        <f>IFERROR(INDEX(body!$F$2:$F$34,MATCH(INDEX(souhrn!$C$2:$C$1899,MATCH(CONCATENATE("24#",$B252),souhrn!$E$2:$E$1899,0),1),body!$A$2:$A$34,0),1),"")</f>
        <v/>
      </c>
      <c r="Q252">
        <f>IFERROR(INDEX(body!$D$2:$D$34,MATCH(INDEX(souhrn!$C$2:$C$1899,MATCH(CONCATENATE("9#",$B252),souhrn!$E$2:$E$1899,0),1),body!$A$2:$A$34,0),1),"")</f>
        <v>18</v>
      </c>
      <c r="R252">
        <f>IFERROR(INDEX(body!$D$2:$D$34,MATCH(INDEX(souhrn!$C$2:$C$1899,MATCH(CONCATENATE("10#",$B252),souhrn!$E$2:$E$1899,0),1),body!$A$2:$A$34,0),1),"")</f>
        <v>22</v>
      </c>
      <c r="S252" t="str">
        <f>IFERROR(INDEX(body!$C$2:$C$34,MATCH(INDEX(souhrn!$C$2:$C$1899,MATCH(CONCATENATE("11#",$B252),souhrn!$E$2:$E$1899,0),1),body!$A$2:$A$34,0),1),"")</f>
        <v/>
      </c>
      <c r="T252" t="str">
        <f>IFERROR(INDEX(body!$C$2:$C$34,MATCH(INDEX(souhrn!$C$2:$C$1899,MATCH(CONCATENATE("12#",$B252),souhrn!$E$2:$E$1899,0),1),body!$A$2:$A$34,0),1),"")</f>
        <v/>
      </c>
      <c r="U252" t="str">
        <f>IFERROR(INDEX(body!$C$2:$C$34,MATCH(INDEX(souhrn!$C$2:$C$1899,MATCH(CONCATENATE("13#",$B252),souhrn!$E$2:$E$1899,0),1),body!$A$2:$A$34,0),1),"")</f>
        <v/>
      </c>
      <c r="V252" t="str">
        <f>IFERROR(INDEX(body!$C$2:$C$34,MATCH(INDEX(souhrn!$C$2:$C$1899,MATCH(CONCATENATE("14#",$B252),souhrn!$E$2:$E$1899,0),1),body!$A$2:$A$34,0),1),"")</f>
        <v/>
      </c>
      <c r="W252" t="str">
        <f>IFERROR(INDEX(body!$E$2:$E$34,MATCH(INDEX(souhrn!$C$2:$C$1899,MATCH(CONCATENATE("15#",$B252),souhrn!$E$2:$E$1899,0),1),body!$A$2:$A$34,0),1),"")</f>
        <v/>
      </c>
      <c r="X252" t="str">
        <f>IFERROR(INDEX(body!$E$2:$E$34,MATCH(INDEX(souhrn!$C$2:$C$1899,MATCH(CONCATENATE("16#",$B252),souhrn!$E$2:$E$1899,0),1),body!$A$2:$A$34,0),1),"")</f>
        <v/>
      </c>
      <c r="Y252" t="str">
        <f>IFERROR(INDEX(body!$E$2:$E$34,MATCH(INDEX(souhrn!$C$2:$C$1899,MATCH(CONCATENATE("17#",$B252),souhrn!$E$2:$E$1899,0),1),body!$A$2:$A$34,0),1),"")</f>
        <v/>
      </c>
      <c r="Z252" t="str">
        <f>IFERROR(INDEX(body!$E$2:$E$34,MATCH(INDEX(souhrn!$C$2:$C$1899,MATCH(CONCATENATE("18#",$B252),souhrn!$E$2:$E$1899,0),1),body!$A$2:$A$34,0),1),"")</f>
        <v/>
      </c>
      <c r="AA252">
        <f>INDEX(zavody!B:B,MATCH(B252,zavody!A:A,0))</f>
        <v>2</v>
      </c>
      <c r="AB252">
        <f t="shared" si="18"/>
        <v>40</v>
      </c>
      <c r="AC252">
        <f t="shared" si="19"/>
        <v>40</v>
      </c>
      <c r="AD252">
        <v>248</v>
      </c>
      <c r="AE252">
        <f t="shared" si="21"/>
        <v>40</v>
      </c>
      <c r="AF252">
        <v>226</v>
      </c>
    </row>
    <row r="253" spans="1:32" x14ac:dyDescent="0.45">
      <c r="A253">
        <v>6880</v>
      </c>
      <c r="B253" t="s">
        <v>246</v>
      </c>
      <c r="C253" t="str">
        <f>IFERROR(INDEX(body!$B$2:$B$34,MATCH(INDEX(souhrn!$C$2:$C$1899,MATCH(CONCATENATE("1#",$B253),souhrn!$E$2:$E$1899,0),1),body!$A$2:$A$34,0),1),"")</f>
        <v/>
      </c>
      <c r="D253" t="str">
        <f>IFERROR(INDEX(body!$B$2:$B$34,MATCH(INDEX(souhrn!$C$2:$C$1899,MATCH(CONCATENATE("2#",$B253),souhrn!$E$2:$E$1899,0),1),body!$A$2:$A$34,0),1),"")</f>
        <v/>
      </c>
      <c r="E253" t="str">
        <f>IFERROR(INDEX(body!$B$2:$B$34,MATCH(INDEX(souhrn!$C$2:$C$1899,MATCH(CONCATENATE("3#",$B253),souhrn!$E$2:$E$1899,0),1),body!$A$2:$A$34,0),1),"")</f>
        <v/>
      </c>
      <c r="F253" t="str">
        <f>IFERROR(INDEX(body!$B$2:$B$34,MATCH(INDEX(souhrn!$C$2:$C$1899,MATCH(CONCATENATE("4#",$B253),souhrn!$E$2:$E$1899,0),1),body!$A$2:$A$34,0),1),"")</f>
        <v/>
      </c>
      <c r="G253" t="str">
        <f>IFERROR(INDEX(body!$B$2:$B$34,MATCH(INDEX(souhrn!$C$2:$C$1899,MATCH(CONCATENATE("5#",$B253),souhrn!$E$2:$E$1899,0),1),body!$A$2:$A$34,0),1),"")</f>
        <v/>
      </c>
      <c r="H253" t="str">
        <f>IFERROR(INDEX(body!$B$2:$B$34,MATCH(INDEX(souhrn!$C$2:$C$1899,MATCH(CONCATENATE("6#",$B253),souhrn!$E$2:$E$1899,0),1),body!$A$2:$A$34,0),1),"")</f>
        <v/>
      </c>
      <c r="I253" t="str">
        <f>IFERROR(INDEX(body!$B$2:$B$34,MATCH(INDEX(souhrn!$C$2:$C$1899,MATCH(CONCATENATE("7#",$B253),souhrn!$E$2:$E$1899,0),1),body!$A$2:$A$34,0),1),"")</f>
        <v/>
      </c>
      <c r="J253" t="str">
        <f>IFERROR(INDEX(body!$B$2:$B$34,MATCH(INDEX(souhrn!$C$2:$C$1899,MATCH(CONCATENATE("8#",$B253),souhrn!$E$2:$E$1899,0),1),body!$A$2:$A$34,0),1),"")</f>
        <v/>
      </c>
      <c r="K253" t="str">
        <f>IFERROR(INDEX(body!$F$2:$F$34,MATCH(INDEX(souhrn!$C$2:$C$1899,MATCH(CONCATENATE("19#",$B253),souhrn!$E$2:$E$1899,0),1),body!$A$2:$A$34,0),1),"")</f>
        <v/>
      </c>
      <c r="L253" t="str">
        <f>IFERROR(INDEX(body!$F$2:$F$34,MATCH(INDEX(souhrn!$C$2:$C$1899,MATCH(CONCATENATE("20#",$B253),souhrn!$E$2:$E$1899,0),1),body!$A$2:$A$34,0),1),"")</f>
        <v/>
      </c>
      <c r="M253">
        <f>IFERROR(INDEX(body!$F$2:$F$34,MATCH(INDEX(souhrn!$C$2:$C$1899,MATCH(CONCATENATE("21#",$B253),souhrn!$E$2:$E$1899,0),1),body!$A$2:$A$34,0),1),"")</f>
        <v>26</v>
      </c>
      <c r="N253">
        <f>IFERROR(INDEX(body!$F$2:$F$34,MATCH(INDEX(souhrn!$C$2:$C$1899,MATCH(CONCATENATE("22#",$B253),souhrn!$E$2:$E$1899,0),1),body!$A$2:$A$34,0),1),"")</f>
        <v>14</v>
      </c>
      <c r="O253" t="str">
        <f>IFERROR(INDEX(body!$F$2:$F$34,MATCH(INDEX(souhrn!$C$2:$C$1899,MATCH(CONCATENATE("23#",$B253),souhrn!$E$2:$E$1899,0),1),body!$A$2:$A$34,0),1),"")</f>
        <v/>
      </c>
      <c r="P253" t="str">
        <f>IFERROR(INDEX(body!$F$2:$F$34,MATCH(INDEX(souhrn!$C$2:$C$1899,MATCH(CONCATENATE("24#",$B253),souhrn!$E$2:$E$1899,0),1),body!$A$2:$A$34,0),1),"")</f>
        <v/>
      </c>
      <c r="Q253" t="str">
        <f>IFERROR(INDEX(body!$D$2:$D$34,MATCH(INDEX(souhrn!$C$2:$C$1899,MATCH(CONCATENATE("9#",$B253),souhrn!$E$2:$E$1899,0),1),body!$A$2:$A$34,0),1),"")</f>
        <v/>
      </c>
      <c r="R253" t="str">
        <f>IFERROR(INDEX(body!$D$2:$D$34,MATCH(INDEX(souhrn!$C$2:$C$1899,MATCH(CONCATENATE("10#",$B253),souhrn!$E$2:$E$1899,0),1),body!$A$2:$A$34,0),1),"")</f>
        <v/>
      </c>
      <c r="S253" t="str">
        <f>IFERROR(INDEX(body!$C$2:$C$34,MATCH(INDEX(souhrn!$C$2:$C$1899,MATCH(CONCATENATE("11#",$B253),souhrn!$E$2:$E$1899,0),1),body!$A$2:$A$34,0),1),"")</f>
        <v/>
      </c>
      <c r="T253" t="str">
        <f>IFERROR(INDEX(body!$C$2:$C$34,MATCH(INDEX(souhrn!$C$2:$C$1899,MATCH(CONCATENATE("12#",$B253),souhrn!$E$2:$E$1899,0),1),body!$A$2:$A$34,0),1),"")</f>
        <v/>
      </c>
      <c r="U253" t="str">
        <f>IFERROR(INDEX(body!$C$2:$C$34,MATCH(INDEX(souhrn!$C$2:$C$1899,MATCH(CONCATENATE("13#",$B253),souhrn!$E$2:$E$1899,0),1),body!$A$2:$A$34,0),1),"")</f>
        <v/>
      </c>
      <c r="V253" t="str">
        <f>IFERROR(INDEX(body!$C$2:$C$34,MATCH(INDEX(souhrn!$C$2:$C$1899,MATCH(CONCATENATE("14#",$B253),souhrn!$E$2:$E$1899,0),1),body!$A$2:$A$34,0),1),"")</f>
        <v/>
      </c>
      <c r="W253" t="str">
        <f>IFERROR(INDEX(body!$E$2:$E$34,MATCH(INDEX(souhrn!$C$2:$C$1899,MATCH(CONCATENATE("15#",$B253),souhrn!$E$2:$E$1899,0),1),body!$A$2:$A$34,0),1),"")</f>
        <v/>
      </c>
      <c r="X253" t="str">
        <f>IFERROR(INDEX(body!$E$2:$E$34,MATCH(INDEX(souhrn!$C$2:$C$1899,MATCH(CONCATENATE("16#",$B253),souhrn!$E$2:$E$1899,0),1),body!$A$2:$A$34,0),1),"")</f>
        <v/>
      </c>
      <c r="Y253" t="str">
        <f>IFERROR(INDEX(body!$E$2:$E$34,MATCH(INDEX(souhrn!$C$2:$C$1899,MATCH(CONCATENATE("17#",$B253),souhrn!$E$2:$E$1899,0),1),body!$A$2:$A$34,0),1),"")</f>
        <v/>
      </c>
      <c r="Z253" t="str">
        <f>IFERROR(INDEX(body!$E$2:$E$34,MATCH(INDEX(souhrn!$C$2:$C$1899,MATCH(CONCATENATE("18#",$B253),souhrn!$E$2:$E$1899,0),1),body!$A$2:$A$34,0),1),"")</f>
        <v/>
      </c>
      <c r="AA253">
        <f>INDEX(zavody!B:B,MATCH(B253,zavody!A:A,0))</f>
        <v>2</v>
      </c>
      <c r="AB253">
        <f t="shared" si="18"/>
        <v>40</v>
      </c>
      <c r="AC253">
        <f t="shared" si="19"/>
        <v>40</v>
      </c>
      <c r="AD253">
        <v>249</v>
      </c>
    </row>
    <row r="254" spans="1:32" x14ac:dyDescent="0.45">
      <c r="A254">
        <v>2316</v>
      </c>
      <c r="B254" t="s">
        <v>297</v>
      </c>
      <c r="C254" t="str">
        <f>IFERROR(INDEX(body!$B$2:$B$34,MATCH(INDEX(souhrn!$C$2:$C$1899,MATCH(CONCATENATE("1#",$B254),souhrn!$E$2:$E$1899,0),1),body!$A$2:$A$34,0),1),"")</f>
        <v/>
      </c>
      <c r="D254" t="str">
        <f>IFERROR(INDEX(body!$B$2:$B$34,MATCH(INDEX(souhrn!$C$2:$C$1899,MATCH(CONCATENATE("2#",$B254),souhrn!$E$2:$E$1899,0),1),body!$A$2:$A$34,0),1),"")</f>
        <v/>
      </c>
      <c r="E254" t="str">
        <f>IFERROR(INDEX(body!$B$2:$B$34,MATCH(INDEX(souhrn!$C$2:$C$1899,MATCH(CONCATENATE("3#",$B254),souhrn!$E$2:$E$1899,0),1),body!$A$2:$A$34,0),1),"")</f>
        <v/>
      </c>
      <c r="F254" t="str">
        <f>IFERROR(INDEX(body!$B$2:$B$34,MATCH(INDEX(souhrn!$C$2:$C$1899,MATCH(CONCATENATE("4#",$B254),souhrn!$E$2:$E$1899,0),1),body!$A$2:$A$34,0),1),"")</f>
        <v/>
      </c>
      <c r="G254" t="str">
        <f>IFERROR(INDEX(body!$B$2:$B$34,MATCH(INDEX(souhrn!$C$2:$C$1899,MATCH(CONCATENATE("5#",$B254),souhrn!$E$2:$E$1899,0),1),body!$A$2:$A$34,0),1),"")</f>
        <v/>
      </c>
      <c r="H254" t="str">
        <f>IFERROR(INDEX(body!$B$2:$B$34,MATCH(INDEX(souhrn!$C$2:$C$1899,MATCH(CONCATENATE("6#",$B254),souhrn!$E$2:$E$1899,0),1),body!$A$2:$A$34,0),1),"")</f>
        <v/>
      </c>
      <c r="I254" t="str">
        <f>IFERROR(INDEX(body!$B$2:$B$34,MATCH(INDEX(souhrn!$C$2:$C$1899,MATCH(CONCATENATE("7#",$B254),souhrn!$E$2:$E$1899,0),1),body!$A$2:$A$34,0),1),"")</f>
        <v/>
      </c>
      <c r="J254" t="str">
        <f>IFERROR(INDEX(body!$B$2:$B$34,MATCH(INDEX(souhrn!$C$2:$C$1899,MATCH(CONCATENATE("8#",$B254),souhrn!$E$2:$E$1899,0),1),body!$A$2:$A$34,0),1),"")</f>
        <v/>
      </c>
      <c r="K254" t="str">
        <f>IFERROR(INDEX(body!$F$2:$F$34,MATCH(INDEX(souhrn!$C$2:$C$1899,MATCH(CONCATENATE("19#",$B254),souhrn!$E$2:$E$1899,0),1),body!$A$2:$A$34,0),1),"")</f>
        <v/>
      </c>
      <c r="L254" t="str">
        <f>IFERROR(INDEX(body!$F$2:$F$34,MATCH(INDEX(souhrn!$C$2:$C$1899,MATCH(CONCATENATE("20#",$B254),souhrn!$E$2:$E$1899,0),1),body!$A$2:$A$34,0),1),"")</f>
        <v/>
      </c>
      <c r="M254" t="str">
        <f>IFERROR(INDEX(body!$F$2:$F$34,MATCH(INDEX(souhrn!$C$2:$C$1899,MATCH(CONCATENATE("21#",$B254),souhrn!$E$2:$E$1899,0),1),body!$A$2:$A$34,0),1),"")</f>
        <v/>
      </c>
      <c r="N254" t="str">
        <f>IFERROR(INDEX(body!$F$2:$F$34,MATCH(INDEX(souhrn!$C$2:$C$1899,MATCH(CONCATENATE("22#",$B254),souhrn!$E$2:$E$1899,0),1),body!$A$2:$A$34,0),1),"")</f>
        <v/>
      </c>
      <c r="O254" t="str">
        <f>IFERROR(INDEX(body!$F$2:$F$34,MATCH(INDEX(souhrn!$C$2:$C$1899,MATCH(CONCATENATE("23#",$B254),souhrn!$E$2:$E$1899,0),1),body!$A$2:$A$34,0),1),"")</f>
        <v/>
      </c>
      <c r="P254" t="str">
        <f>IFERROR(INDEX(body!$F$2:$F$34,MATCH(INDEX(souhrn!$C$2:$C$1899,MATCH(CONCATENATE("24#",$B254),souhrn!$E$2:$E$1899,0),1),body!$A$2:$A$34,0),1),"")</f>
        <v/>
      </c>
      <c r="Q254" t="str">
        <f>IFERROR(INDEX(body!$D$2:$D$34,MATCH(INDEX(souhrn!$C$2:$C$1899,MATCH(CONCATENATE("9#",$B254),souhrn!$E$2:$E$1899,0),1),body!$A$2:$A$34,0),1),"")</f>
        <v/>
      </c>
      <c r="R254" t="str">
        <f>IFERROR(INDEX(body!$D$2:$D$34,MATCH(INDEX(souhrn!$C$2:$C$1899,MATCH(CONCATENATE("10#",$B254),souhrn!$E$2:$E$1899,0),1),body!$A$2:$A$34,0),1),"")</f>
        <v/>
      </c>
      <c r="S254" t="str">
        <f>IFERROR(INDEX(body!$C$2:$C$34,MATCH(INDEX(souhrn!$C$2:$C$1899,MATCH(CONCATENATE("11#",$B254),souhrn!$E$2:$E$1899,0),1),body!$A$2:$A$34,0),1),"")</f>
        <v/>
      </c>
      <c r="T254" t="str">
        <f>IFERROR(INDEX(body!$C$2:$C$34,MATCH(INDEX(souhrn!$C$2:$C$1899,MATCH(CONCATENATE("12#",$B254),souhrn!$E$2:$E$1899,0),1),body!$A$2:$A$34,0),1),"")</f>
        <v/>
      </c>
      <c r="U254" t="str">
        <f>IFERROR(INDEX(body!$C$2:$C$34,MATCH(INDEX(souhrn!$C$2:$C$1899,MATCH(CONCATENATE("13#",$B254),souhrn!$E$2:$E$1899,0),1),body!$A$2:$A$34,0),1),"")</f>
        <v/>
      </c>
      <c r="V254" t="str">
        <f>IFERROR(INDEX(body!$C$2:$C$34,MATCH(INDEX(souhrn!$C$2:$C$1899,MATCH(CONCATENATE("14#",$B254),souhrn!$E$2:$E$1899,0),1),body!$A$2:$A$34,0),1),"")</f>
        <v/>
      </c>
      <c r="W254">
        <f>IFERROR(INDEX(body!$E$2:$E$34,MATCH(INDEX(souhrn!$C$2:$C$1899,MATCH(CONCATENATE("15#",$B254),souhrn!$E$2:$E$1899,0),1),body!$A$2:$A$34,0),1),"")</f>
        <v>8</v>
      </c>
      <c r="X254">
        <f>IFERROR(INDEX(body!$E$2:$E$34,MATCH(INDEX(souhrn!$C$2:$C$1899,MATCH(CONCATENATE("16#",$B254),souhrn!$E$2:$E$1899,0),1),body!$A$2:$A$34,0),1),"")</f>
        <v>10</v>
      </c>
      <c r="Y254">
        <f>IFERROR(INDEX(body!$E$2:$E$34,MATCH(INDEX(souhrn!$C$2:$C$1899,MATCH(CONCATENATE("17#",$B254),souhrn!$E$2:$E$1899,0),1),body!$A$2:$A$34,0),1),"")</f>
        <v>10</v>
      </c>
      <c r="Z254">
        <f>IFERROR(INDEX(body!$E$2:$E$34,MATCH(INDEX(souhrn!$C$2:$C$1899,MATCH(CONCATENATE("18#",$B254),souhrn!$E$2:$E$1899,0),1),body!$A$2:$A$34,0),1),"")</f>
        <v>12</v>
      </c>
      <c r="AA254">
        <f>INDEX(zavody!B:B,MATCH(B254,zavody!A:A,0))</f>
        <v>4</v>
      </c>
      <c r="AB254">
        <f t="shared" si="18"/>
        <v>40</v>
      </c>
      <c r="AC254">
        <f t="shared" si="19"/>
        <v>40</v>
      </c>
      <c r="AD254">
        <v>250</v>
      </c>
      <c r="AE254">
        <f>SUM(IFERROR(LARGE(C254:V254,1),0),IFERROR(LARGE(C254:V254,2),0),IFERROR(LARGE(C254:V254,3),0),IFERROR(LARGE(C254:V254,4),0),IFERROR(LARGE(C254:V254,5),0),IFERROR(LARGE(C254:V254,6),0),IFERROR(LARGE(C254:V254,7),0),IFERROR(LARGE(C254:V254,8),0),IFERROR(LARGE(C254:V254,9),0),IFERROR(LARGE(C254:V254,10),0),IFERROR(LARGE(C254:V254,11),0),IFERROR(LARGE(C254:V254,12),0),)</f>
        <v>0</v>
      </c>
      <c r="AF254">
        <v>30</v>
      </c>
    </row>
    <row r="255" spans="1:32" x14ac:dyDescent="0.45">
      <c r="A255">
        <v>6443</v>
      </c>
      <c r="B255" t="s">
        <v>166</v>
      </c>
      <c r="C255" t="str">
        <f>IFERROR(INDEX(body!$B$2:$B$34,MATCH(INDEX(souhrn!$C$2:$C$1899,MATCH(CONCATENATE("1#",$B255),souhrn!$E$2:$E$1899,0),1),body!$A$2:$A$34,0),1),"")</f>
        <v/>
      </c>
      <c r="D255" t="str">
        <f>IFERROR(INDEX(body!$B$2:$B$34,MATCH(INDEX(souhrn!$C$2:$C$1899,MATCH(CONCATENATE("2#",$B255),souhrn!$E$2:$E$1899,0),1),body!$A$2:$A$34,0),1),"")</f>
        <v/>
      </c>
      <c r="E255" t="str">
        <f>IFERROR(INDEX(body!$B$2:$B$34,MATCH(INDEX(souhrn!$C$2:$C$1899,MATCH(CONCATENATE("3#",$B255),souhrn!$E$2:$E$1899,0),1),body!$A$2:$A$34,0),1),"")</f>
        <v/>
      </c>
      <c r="F255" t="str">
        <f>IFERROR(INDEX(body!$B$2:$B$34,MATCH(INDEX(souhrn!$C$2:$C$1899,MATCH(CONCATENATE("4#",$B255),souhrn!$E$2:$E$1899,0),1),body!$A$2:$A$34,0),1),"")</f>
        <v/>
      </c>
      <c r="G255" t="str">
        <f>IFERROR(INDEX(body!$B$2:$B$34,MATCH(INDEX(souhrn!$C$2:$C$1899,MATCH(CONCATENATE("5#",$B255),souhrn!$E$2:$E$1899,0),1),body!$A$2:$A$34,0),1),"")</f>
        <v/>
      </c>
      <c r="H255" t="str">
        <f>IFERROR(INDEX(body!$B$2:$B$34,MATCH(INDEX(souhrn!$C$2:$C$1899,MATCH(CONCATENATE("6#",$B255),souhrn!$E$2:$E$1899,0),1),body!$A$2:$A$34,0),1),"")</f>
        <v/>
      </c>
      <c r="I255" t="str">
        <f>IFERROR(INDEX(body!$B$2:$B$34,MATCH(INDEX(souhrn!$C$2:$C$1899,MATCH(CONCATENATE("7#",$B255),souhrn!$E$2:$E$1899,0),1),body!$A$2:$A$34,0),1),"")</f>
        <v/>
      </c>
      <c r="J255" t="str">
        <f>IFERROR(INDEX(body!$B$2:$B$34,MATCH(INDEX(souhrn!$C$2:$C$1899,MATCH(CONCATENATE("8#",$B255),souhrn!$E$2:$E$1899,0),1),body!$A$2:$A$34,0),1),"")</f>
        <v/>
      </c>
      <c r="K255" t="str">
        <f>IFERROR(INDEX(body!$F$2:$F$34,MATCH(INDEX(souhrn!$C$2:$C$1899,MATCH(CONCATENATE("19#",$B255),souhrn!$E$2:$E$1899,0),1),body!$A$2:$A$34,0),1),"")</f>
        <v/>
      </c>
      <c r="L255" t="str">
        <f>IFERROR(INDEX(body!$F$2:$F$34,MATCH(INDEX(souhrn!$C$2:$C$1899,MATCH(CONCATENATE("20#",$B255),souhrn!$E$2:$E$1899,0),1),body!$A$2:$A$34,0),1),"")</f>
        <v/>
      </c>
      <c r="M255" t="str">
        <f>IFERROR(INDEX(body!$F$2:$F$34,MATCH(INDEX(souhrn!$C$2:$C$1899,MATCH(CONCATENATE("21#",$B255),souhrn!$E$2:$E$1899,0),1),body!$A$2:$A$34,0),1),"")</f>
        <v/>
      </c>
      <c r="N255" t="str">
        <f>IFERROR(INDEX(body!$F$2:$F$34,MATCH(INDEX(souhrn!$C$2:$C$1899,MATCH(CONCATENATE("22#",$B255),souhrn!$E$2:$E$1899,0),1),body!$A$2:$A$34,0),1),"")</f>
        <v/>
      </c>
      <c r="O255" t="str">
        <f>IFERROR(INDEX(body!$F$2:$F$34,MATCH(INDEX(souhrn!$C$2:$C$1899,MATCH(CONCATENATE("23#",$B255),souhrn!$E$2:$E$1899,0),1),body!$A$2:$A$34,0),1),"")</f>
        <v/>
      </c>
      <c r="P255" t="str">
        <f>IFERROR(INDEX(body!$F$2:$F$34,MATCH(INDEX(souhrn!$C$2:$C$1899,MATCH(CONCATENATE("24#",$B255),souhrn!$E$2:$E$1899,0),1),body!$A$2:$A$34,0),1),"")</f>
        <v/>
      </c>
      <c r="Q255" t="str">
        <f>IFERROR(INDEX(body!$D$2:$D$34,MATCH(INDEX(souhrn!$C$2:$C$1899,MATCH(CONCATENATE("9#",$B255),souhrn!$E$2:$E$1899,0),1),body!$A$2:$A$34,0),1),"")</f>
        <v/>
      </c>
      <c r="R255" t="str">
        <f>IFERROR(INDEX(body!$D$2:$D$34,MATCH(INDEX(souhrn!$C$2:$C$1899,MATCH(CONCATENATE("10#",$B255),souhrn!$E$2:$E$1899,0),1),body!$A$2:$A$34,0),1),"")</f>
        <v/>
      </c>
      <c r="S255" t="str">
        <f>IFERROR(INDEX(body!$C$2:$C$34,MATCH(INDEX(souhrn!$C$2:$C$1899,MATCH(CONCATENATE("11#",$B255),souhrn!$E$2:$E$1899,0),1),body!$A$2:$A$34,0),1),"")</f>
        <v/>
      </c>
      <c r="T255" t="str">
        <f>IFERROR(INDEX(body!$C$2:$C$34,MATCH(INDEX(souhrn!$C$2:$C$1899,MATCH(CONCATENATE("12#",$B255),souhrn!$E$2:$E$1899,0),1),body!$A$2:$A$34,0),1),"")</f>
        <v/>
      </c>
      <c r="U255" t="str">
        <f>IFERROR(INDEX(body!$C$2:$C$34,MATCH(INDEX(souhrn!$C$2:$C$1899,MATCH(CONCATENATE("13#",$B255),souhrn!$E$2:$E$1899,0),1),body!$A$2:$A$34,0),1),"")</f>
        <v/>
      </c>
      <c r="V255" t="str">
        <f>IFERROR(INDEX(body!$C$2:$C$34,MATCH(INDEX(souhrn!$C$2:$C$1899,MATCH(CONCATENATE("14#",$B255),souhrn!$E$2:$E$1899,0),1),body!$A$2:$A$34,0),1),"")</f>
        <v/>
      </c>
      <c r="W255">
        <f>IFERROR(INDEX(body!$E$2:$E$34,MATCH(INDEX(souhrn!$C$2:$C$1899,MATCH(CONCATENATE("15#",$B255),souhrn!$E$2:$E$1899,0),1),body!$A$2:$A$34,0),1),"")</f>
        <v>14</v>
      </c>
      <c r="X255">
        <f>IFERROR(INDEX(body!$E$2:$E$34,MATCH(INDEX(souhrn!$C$2:$C$1899,MATCH(CONCATENATE("16#",$B255),souhrn!$E$2:$E$1899,0),1),body!$A$2:$A$34,0),1),"")</f>
        <v>16</v>
      </c>
      <c r="Y255">
        <f>IFERROR(INDEX(body!$E$2:$E$34,MATCH(INDEX(souhrn!$C$2:$C$1899,MATCH(CONCATENATE("17#",$B255),souhrn!$E$2:$E$1899,0),1),body!$A$2:$A$34,0),1),"")</f>
        <v>5</v>
      </c>
      <c r="Z255">
        <f>IFERROR(INDEX(body!$E$2:$E$34,MATCH(INDEX(souhrn!$C$2:$C$1899,MATCH(CONCATENATE("18#",$B255),souhrn!$E$2:$E$1899,0),1),body!$A$2:$A$34,0),1),"")</f>
        <v>5</v>
      </c>
      <c r="AA255">
        <f>INDEX(zavody!B:B,MATCH(B255,zavody!A:A,0))</f>
        <v>4</v>
      </c>
      <c r="AB255">
        <f t="shared" si="18"/>
        <v>40</v>
      </c>
      <c r="AC255">
        <f t="shared" si="19"/>
        <v>40</v>
      </c>
      <c r="AD255">
        <v>251</v>
      </c>
      <c r="AE255">
        <f>SUM(IFERROR(LARGE(C255:V255,1),0),IFERROR(LARGE(C255:V255,2),0),IFERROR(LARGE(C255:V255,3),0),IFERROR(LARGE(C255:V255,4),0),IFERROR(LARGE(C255:V255,5),0),IFERROR(LARGE(C255:V255,6),0),IFERROR(LARGE(C255:V255,7),0),IFERROR(LARGE(C255:V255,8),0),IFERROR(LARGE(C255:V255,9),0),IFERROR(LARGE(C255:V255,10),0),IFERROR(LARGE(C255:V255,11),0),IFERROR(LARGE(C255:V255,12),0),)</f>
        <v>0</v>
      </c>
      <c r="AF255">
        <v>190</v>
      </c>
    </row>
    <row r="256" spans="1:32" x14ac:dyDescent="0.45">
      <c r="A256">
        <v>6877</v>
      </c>
      <c r="B256" t="s">
        <v>268</v>
      </c>
      <c r="C256" t="str">
        <f>IFERROR(INDEX(body!$B$2:$B$34,MATCH(INDEX(souhrn!$C$2:$C$1899,MATCH(CONCATENATE("1#",$B256),souhrn!$E$2:$E$1899,0),1),body!$A$2:$A$34,0),1),"")</f>
        <v/>
      </c>
      <c r="D256" t="str">
        <f>IFERROR(INDEX(body!$B$2:$B$34,MATCH(INDEX(souhrn!$C$2:$C$1899,MATCH(CONCATENATE("2#",$B256),souhrn!$E$2:$E$1899,0),1),body!$A$2:$A$34,0),1),"")</f>
        <v/>
      </c>
      <c r="E256" t="str">
        <f>IFERROR(INDEX(body!$B$2:$B$34,MATCH(INDEX(souhrn!$C$2:$C$1899,MATCH(CONCATENATE("3#",$B256),souhrn!$E$2:$E$1899,0),1),body!$A$2:$A$34,0),1),"")</f>
        <v/>
      </c>
      <c r="F256" t="str">
        <f>IFERROR(INDEX(body!$B$2:$B$34,MATCH(INDEX(souhrn!$C$2:$C$1899,MATCH(CONCATENATE("4#",$B256),souhrn!$E$2:$E$1899,0),1),body!$A$2:$A$34,0),1),"")</f>
        <v/>
      </c>
      <c r="G256" t="str">
        <f>IFERROR(INDEX(body!$B$2:$B$34,MATCH(INDEX(souhrn!$C$2:$C$1899,MATCH(CONCATENATE("5#",$B256),souhrn!$E$2:$E$1899,0),1),body!$A$2:$A$34,0),1),"")</f>
        <v/>
      </c>
      <c r="H256" t="str">
        <f>IFERROR(INDEX(body!$B$2:$B$34,MATCH(INDEX(souhrn!$C$2:$C$1899,MATCH(CONCATENATE("6#",$B256),souhrn!$E$2:$E$1899,0),1),body!$A$2:$A$34,0),1),"")</f>
        <v/>
      </c>
      <c r="I256" t="str">
        <f>IFERROR(INDEX(body!$B$2:$B$34,MATCH(INDEX(souhrn!$C$2:$C$1899,MATCH(CONCATENATE("7#",$B256),souhrn!$E$2:$E$1899,0),1),body!$A$2:$A$34,0),1),"")</f>
        <v/>
      </c>
      <c r="J256" t="str">
        <f>IFERROR(INDEX(body!$B$2:$B$34,MATCH(INDEX(souhrn!$C$2:$C$1899,MATCH(CONCATENATE("8#",$B256),souhrn!$E$2:$E$1899,0),1),body!$A$2:$A$34,0),1),"")</f>
        <v/>
      </c>
      <c r="K256" t="str">
        <f>IFERROR(INDEX(body!$F$2:$F$34,MATCH(INDEX(souhrn!$C$2:$C$1899,MATCH(CONCATENATE("19#",$B256),souhrn!$E$2:$E$1899,0),1),body!$A$2:$A$34,0),1),"")</f>
        <v/>
      </c>
      <c r="L256" t="str">
        <f>IFERROR(INDEX(body!$F$2:$F$34,MATCH(INDEX(souhrn!$C$2:$C$1899,MATCH(CONCATENATE("20#",$B256),souhrn!$E$2:$E$1899,0),1),body!$A$2:$A$34,0),1),"")</f>
        <v/>
      </c>
      <c r="M256" t="str">
        <f>IFERROR(INDEX(body!$F$2:$F$34,MATCH(INDEX(souhrn!$C$2:$C$1899,MATCH(CONCATENATE("21#",$B256),souhrn!$E$2:$E$1899,0),1),body!$A$2:$A$34,0),1),"")</f>
        <v/>
      </c>
      <c r="N256" t="str">
        <f>IFERROR(INDEX(body!$F$2:$F$34,MATCH(INDEX(souhrn!$C$2:$C$1899,MATCH(CONCATENATE("22#",$B256),souhrn!$E$2:$E$1899,0),1),body!$A$2:$A$34,0),1),"")</f>
        <v/>
      </c>
      <c r="O256" t="str">
        <f>IFERROR(INDEX(body!$F$2:$F$34,MATCH(INDEX(souhrn!$C$2:$C$1899,MATCH(CONCATENATE("23#",$B256),souhrn!$E$2:$E$1899,0),1),body!$A$2:$A$34,0),1),"")</f>
        <v/>
      </c>
      <c r="P256" t="str">
        <f>IFERROR(INDEX(body!$F$2:$F$34,MATCH(INDEX(souhrn!$C$2:$C$1899,MATCH(CONCATENATE("24#",$B256),souhrn!$E$2:$E$1899,0),1),body!$A$2:$A$34,0),1),"")</f>
        <v/>
      </c>
      <c r="Q256" t="str">
        <f>IFERROR(INDEX(body!$D$2:$D$34,MATCH(INDEX(souhrn!$C$2:$C$1899,MATCH(CONCATENATE("9#",$B256),souhrn!$E$2:$E$1899,0),1),body!$A$2:$A$34,0),1),"")</f>
        <v/>
      </c>
      <c r="R256" t="str">
        <f>IFERROR(INDEX(body!$D$2:$D$34,MATCH(INDEX(souhrn!$C$2:$C$1899,MATCH(CONCATENATE("10#",$B256),souhrn!$E$2:$E$1899,0),1),body!$A$2:$A$34,0),1),"")</f>
        <v/>
      </c>
      <c r="S256" t="str">
        <f>IFERROR(INDEX(body!$C$2:$C$34,MATCH(INDEX(souhrn!$C$2:$C$1899,MATCH(CONCATENATE("11#",$B256),souhrn!$E$2:$E$1899,0),1),body!$A$2:$A$34,0),1),"")</f>
        <v/>
      </c>
      <c r="T256" t="str">
        <f>IFERROR(INDEX(body!$C$2:$C$34,MATCH(INDEX(souhrn!$C$2:$C$1899,MATCH(CONCATENATE("12#",$B256),souhrn!$E$2:$E$1899,0),1),body!$A$2:$A$34,0),1),"")</f>
        <v/>
      </c>
      <c r="U256">
        <f>IFERROR(INDEX(body!$C$2:$C$34,MATCH(INDEX(souhrn!$C$2:$C$1899,MATCH(CONCATENATE("13#",$B256),souhrn!$E$2:$E$1899,0),1),body!$A$2:$A$34,0),1),"")</f>
        <v>30</v>
      </c>
      <c r="V256">
        <f>IFERROR(INDEX(body!$C$2:$C$34,MATCH(INDEX(souhrn!$C$2:$C$1899,MATCH(CONCATENATE("14#",$B256),souhrn!$E$2:$E$1899,0),1),body!$A$2:$A$34,0),1),"")</f>
        <v>8</v>
      </c>
      <c r="W256" t="str">
        <f>IFERROR(INDEX(body!$E$2:$E$34,MATCH(INDEX(souhrn!$C$2:$C$1899,MATCH(CONCATENATE("15#",$B256),souhrn!$E$2:$E$1899,0),1),body!$A$2:$A$34,0),1),"")</f>
        <v/>
      </c>
      <c r="X256" t="str">
        <f>IFERROR(INDEX(body!$E$2:$E$34,MATCH(INDEX(souhrn!$C$2:$C$1899,MATCH(CONCATENATE("16#",$B256),souhrn!$E$2:$E$1899,0),1),body!$A$2:$A$34,0),1),"")</f>
        <v/>
      </c>
      <c r="Y256" t="str">
        <f>IFERROR(INDEX(body!$E$2:$E$34,MATCH(INDEX(souhrn!$C$2:$C$1899,MATCH(CONCATENATE("17#",$B256),souhrn!$E$2:$E$1899,0),1),body!$A$2:$A$34,0),1),"")</f>
        <v/>
      </c>
      <c r="Z256" t="str">
        <f>IFERROR(INDEX(body!$E$2:$E$34,MATCH(INDEX(souhrn!$C$2:$C$1899,MATCH(CONCATENATE("18#",$B256),souhrn!$E$2:$E$1899,0),1),body!$A$2:$A$34,0),1),"")</f>
        <v/>
      </c>
      <c r="AA256">
        <f>INDEX(zavody!B:B,MATCH(B256,zavody!A:A,0))</f>
        <v>2</v>
      </c>
      <c r="AB256">
        <f t="shared" si="18"/>
        <v>38</v>
      </c>
      <c r="AC256">
        <f t="shared" si="19"/>
        <v>38</v>
      </c>
      <c r="AD256">
        <v>252</v>
      </c>
    </row>
    <row r="257" spans="1:32" x14ac:dyDescent="0.45">
      <c r="A257">
        <v>3529</v>
      </c>
      <c r="B257" t="s">
        <v>102</v>
      </c>
      <c r="C257">
        <f>IFERROR(INDEX(body!$B$2:$B$34,MATCH(INDEX(souhrn!$C$2:$C$1899,MATCH(CONCATENATE("1#",$B257),souhrn!$E$2:$E$1899,0),1),body!$A$2:$A$34,0),1),"")</f>
        <v>23</v>
      </c>
      <c r="D257">
        <f>IFERROR(INDEX(body!$B$2:$B$34,MATCH(INDEX(souhrn!$C$2:$C$1899,MATCH(CONCATENATE("2#",$B257),souhrn!$E$2:$E$1899,0),1),body!$A$2:$A$34,0),1),"")</f>
        <v>14</v>
      </c>
      <c r="E257" t="str">
        <f>IFERROR(INDEX(body!$B$2:$B$34,MATCH(INDEX(souhrn!$C$2:$C$1899,MATCH(CONCATENATE("3#",$B257),souhrn!$E$2:$E$1899,0),1),body!$A$2:$A$34,0),1),"")</f>
        <v/>
      </c>
      <c r="F257" t="str">
        <f>IFERROR(INDEX(body!$B$2:$B$34,MATCH(INDEX(souhrn!$C$2:$C$1899,MATCH(CONCATENATE("4#",$B257),souhrn!$E$2:$E$1899,0),1),body!$A$2:$A$34,0),1),"")</f>
        <v/>
      </c>
      <c r="G257" t="str">
        <f>IFERROR(INDEX(body!$B$2:$B$34,MATCH(INDEX(souhrn!$C$2:$C$1899,MATCH(CONCATENATE("5#",$B257),souhrn!$E$2:$E$1899,0),1),body!$A$2:$A$34,0),1),"")</f>
        <v/>
      </c>
      <c r="H257" t="str">
        <f>IFERROR(INDEX(body!$B$2:$B$34,MATCH(INDEX(souhrn!$C$2:$C$1899,MATCH(CONCATENATE("6#",$B257),souhrn!$E$2:$E$1899,0),1),body!$A$2:$A$34,0),1),"")</f>
        <v/>
      </c>
      <c r="I257" t="str">
        <f>IFERROR(INDEX(body!$B$2:$B$34,MATCH(INDEX(souhrn!$C$2:$C$1899,MATCH(CONCATENATE("7#",$B257),souhrn!$E$2:$E$1899,0),1),body!$A$2:$A$34,0),1),"")</f>
        <v/>
      </c>
      <c r="J257" t="str">
        <f>IFERROR(INDEX(body!$B$2:$B$34,MATCH(INDEX(souhrn!$C$2:$C$1899,MATCH(CONCATENATE("8#",$B257),souhrn!$E$2:$E$1899,0),1),body!$A$2:$A$34,0),1),"")</f>
        <v/>
      </c>
      <c r="K257" t="str">
        <f>IFERROR(INDEX(body!$F$2:$F$34,MATCH(INDEX(souhrn!$C$2:$C$1899,MATCH(CONCATENATE("19#",$B257),souhrn!$E$2:$E$1899,0),1),body!$A$2:$A$34,0),1),"")</f>
        <v/>
      </c>
      <c r="L257" t="str">
        <f>IFERROR(INDEX(body!$F$2:$F$34,MATCH(INDEX(souhrn!$C$2:$C$1899,MATCH(CONCATENATE("20#",$B257),souhrn!$E$2:$E$1899,0),1),body!$A$2:$A$34,0),1),"")</f>
        <v/>
      </c>
      <c r="M257" t="str">
        <f>IFERROR(INDEX(body!$F$2:$F$34,MATCH(INDEX(souhrn!$C$2:$C$1899,MATCH(CONCATENATE("21#",$B257),souhrn!$E$2:$E$1899,0),1),body!$A$2:$A$34,0),1),"")</f>
        <v/>
      </c>
      <c r="N257" t="str">
        <f>IFERROR(INDEX(body!$F$2:$F$34,MATCH(INDEX(souhrn!$C$2:$C$1899,MATCH(CONCATENATE("22#",$B257),souhrn!$E$2:$E$1899,0),1),body!$A$2:$A$34,0),1),"")</f>
        <v/>
      </c>
      <c r="O257" t="str">
        <f>IFERROR(INDEX(body!$F$2:$F$34,MATCH(INDEX(souhrn!$C$2:$C$1899,MATCH(CONCATENATE("23#",$B257),souhrn!$E$2:$E$1899,0),1),body!$A$2:$A$34,0),1),"")</f>
        <v/>
      </c>
      <c r="P257" t="str">
        <f>IFERROR(INDEX(body!$F$2:$F$34,MATCH(INDEX(souhrn!$C$2:$C$1899,MATCH(CONCATENATE("24#",$B257),souhrn!$E$2:$E$1899,0),1),body!$A$2:$A$34,0),1),"")</f>
        <v/>
      </c>
      <c r="Q257" t="str">
        <f>IFERROR(INDEX(body!$D$2:$D$34,MATCH(INDEX(souhrn!$C$2:$C$1899,MATCH(CONCATENATE("9#",$B257),souhrn!$E$2:$E$1899,0),1),body!$A$2:$A$34,0),1),"")</f>
        <v/>
      </c>
      <c r="R257" t="str">
        <f>IFERROR(INDEX(body!$D$2:$D$34,MATCH(INDEX(souhrn!$C$2:$C$1899,MATCH(CONCATENATE("10#",$B257),souhrn!$E$2:$E$1899,0),1),body!$A$2:$A$34,0),1),"")</f>
        <v/>
      </c>
      <c r="S257" t="str">
        <f>IFERROR(INDEX(body!$C$2:$C$34,MATCH(INDEX(souhrn!$C$2:$C$1899,MATCH(CONCATENATE("11#",$B257),souhrn!$E$2:$E$1899,0),1),body!$A$2:$A$34,0),1),"")</f>
        <v/>
      </c>
      <c r="T257" t="str">
        <f>IFERROR(INDEX(body!$C$2:$C$34,MATCH(INDEX(souhrn!$C$2:$C$1899,MATCH(CONCATENATE("12#",$B257),souhrn!$E$2:$E$1899,0),1),body!$A$2:$A$34,0),1),"")</f>
        <v/>
      </c>
      <c r="U257" t="str">
        <f>IFERROR(INDEX(body!$C$2:$C$34,MATCH(INDEX(souhrn!$C$2:$C$1899,MATCH(CONCATENATE("13#",$B257),souhrn!$E$2:$E$1899,0),1),body!$A$2:$A$34,0),1),"")</f>
        <v/>
      </c>
      <c r="V257" t="str">
        <f>IFERROR(INDEX(body!$C$2:$C$34,MATCH(INDEX(souhrn!$C$2:$C$1899,MATCH(CONCATENATE("14#",$B257),souhrn!$E$2:$E$1899,0),1),body!$A$2:$A$34,0),1),"")</f>
        <v/>
      </c>
      <c r="W257" t="str">
        <f>IFERROR(INDEX(body!$E$2:$E$34,MATCH(INDEX(souhrn!$C$2:$C$1899,MATCH(CONCATENATE("15#",$B257),souhrn!$E$2:$E$1899,0),1),body!$A$2:$A$34,0),1),"")</f>
        <v/>
      </c>
      <c r="X257" t="str">
        <f>IFERROR(INDEX(body!$E$2:$E$34,MATCH(INDEX(souhrn!$C$2:$C$1899,MATCH(CONCATENATE("16#",$B257),souhrn!$E$2:$E$1899,0),1),body!$A$2:$A$34,0),1),"")</f>
        <v/>
      </c>
      <c r="Y257" t="str">
        <f>IFERROR(INDEX(body!$E$2:$E$34,MATCH(INDEX(souhrn!$C$2:$C$1899,MATCH(CONCATENATE("17#",$B257),souhrn!$E$2:$E$1899,0),1),body!$A$2:$A$34,0),1),"")</f>
        <v/>
      </c>
      <c r="Z257" t="str">
        <f>IFERROR(INDEX(body!$E$2:$E$34,MATCH(INDEX(souhrn!$C$2:$C$1899,MATCH(CONCATENATE("18#",$B257),souhrn!$E$2:$E$1899,0),1),body!$A$2:$A$34,0),1),"")</f>
        <v/>
      </c>
      <c r="AA257">
        <f>INDEX(zavody!B:B,MATCH(B257,zavody!A:A,0))</f>
        <v>2</v>
      </c>
      <c r="AB257">
        <f t="shared" si="18"/>
        <v>37</v>
      </c>
      <c r="AC257">
        <f t="shared" si="19"/>
        <v>37</v>
      </c>
      <c r="AD257">
        <v>253</v>
      </c>
      <c r="AE257">
        <f>SUM(IFERROR(LARGE(C257:V257,1),0),IFERROR(LARGE(C257:V257,2),0),IFERROR(LARGE(C257:V257,3),0),IFERROR(LARGE(C257:V257,4),0),IFERROR(LARGE(C257:V257,5),0),IFERROR(LARGE(C257:V257,6),0),IFERROR(LARGE(C257:V257,7),0),IFERROR(LARGE(C257:V257,8),0),IFERROR(LARGE(C257:V257,9),0),IFERROR(LARGE(C257:V257,10),0),IFERROR(LARGE(C257:V257,11),0),IFERROR(LARGE(C257:V257,12),0),)</f>
        <v>37</v>
      </c>
      <c r="AF257">
        <v>162</v>
      </c>
    </row>
    <row r="258" spans="1:32" x14ac:dyDescent="0.45">
      <c r="A258">
        <v>813</v>
      </c>
      <c r="B258" t="s">
        <v>194</v>
      </c>
      <c r="C258" t="str">
        <f>IFERROR(INDEX(body!$B$2:$B$34,MATCH(INDEX(souhrn!$C$2:$C$1899,MATCH(CONCATENATE("1#",$B258),souhrn!$E$2:$E$1899,0),1),body!$A$2:$A$34,0),1),"")</f>
        <v/>
      </c>
      <c r="D258" t="str">
        <f>IFERROR(INDEX(body!$B$2:$B$34,MATCH(INDEX(souhrn!$C$2:$C$1899,MATCH(CONCATENATE("2#",$B258),souhrn!$E$2:$E$1899,0),1),body!$A$2:$A$34,0),1),"")</f>
        <v/>
      </c>
      <c r="E258" t="str">
        <f>IFERROR(INDEX(body!$B$2:$B$34,MATCH(INDEX(souhrn!$C$2:$C$1899,MATCH(CONCATENATE("3#",$B258),souhrn!$E$2:$E$1899,0),1),body!$A$2:$A$34,0),1),"")</f>
        <v/>
      </c>
      <c r="F258" t="str">
        <f>IFERROR(INDEX(body!$B$2:$B$34,MATCH(INDEX(souhrn!$C$2:$C$1899,MATCH(CONCATENATE("4#",$B258),souhrn!$E$2:$E$1899,0),1),body!$A$2:$A$34,0),1),"")</f>
        <v/>
      </c>
      <c r="G258" t="str">
        <f>IFERROR(INDEX(body!$B$2:$B$34,MATCH(INDEX(souhrn!$C$2:$C$1899,MATCH(CONCATENATE("5#",$B258),souhrn!$E$2:$E$1899,0),1),body!$A$2:$A$34,0),1),"")</f>
        <v/>
      </c>
      <c r="H258" t="str">
        <f>IFERROR(INDEX(body!$B$2:$B$34,MATCH(INDEX(souhrn!$C$2:$C$1899,MATCH(CONCATENATE("6#",$B258),souhrn!$E$2:$E$1899,0),1),body!$A$2:$A$34,0),1),"")</f>
        <v/>
      </c>
      <c r="I258" t="str">
        <f>IFERROR(INDEX(body!$B$2:$B$34,MATCH(INDEX(souhrn!$C$2:$C$1899,MATCH(CONCATENATE("7#",$B258),souhrn!$E$2:$E$1899,0),1),body!$A$2:$A$34,0),1),"")</f>
        <v/>
      </c>
      <c r="J258" t="str">
        <f>IFERROR(INDEX(body!$B$2:$B$34,MATCH(INDEX(souhrn!$C$2:$C$1899,MATCH(CONCATENATE("8#",$B258),souhrn!$E$2:$E$1899,0),1),body!$A$2:$A$34,0),1),"")</f>
        <v/>
      </c>
      <c r="K258" t="str">
        <f>IFERROR(INDEX(body!$F$2:$F$34,MATCH(INDEX(souhrn!$C$2:$C$1899,MATCH(CONCATENATE("19#",$B258),souhrn!$E$2:$E$1899,0),1),body!$A$2:$A$34,0),1),"")</f>
        <v/>
      </c>
      <c r="L258" t="str">
        <f>IFERROR(INDEX(body!$F$2:$F$34,MATCH(INDEX(souhrn!$C$2:$C$1899,MATCH(CONCATENATE("20#",$B258),souhrn!$E$2:$E$1899,0),1),body!$A$2:$A$34,0),1),"")</f>
        <v/>
      </c>
      <c r="M258" t="str">
        <f>IFERROR(INDEX(body!$F$2:$F$34,MATCH(INDEX(souhrn!$C$2:$C$1899,MATCH(CONCATENATE("21#",$B258),souhrn!$E$2:$E$1899,0),1),body!$A$2:$A$34,0),1),"")</f>
        <v/>
      </c>
      <c r="N258" t="str">
        <f>IFERROR(INDEX(body!$F$2:$F$34,MATCH(INDEX(souhrn!$C$2:$C$1899,MATCH(CONCATENATE("22#",$B258),souhrn!$E$2:$E$1899,0),1),body!$A$2:$A$34,0),1),"")</f>
        <v/>
      </c>
      <c r="O258" t="str">
        <f>IFERROR(INDEX(body!$F$2:$F$34,MATCH(INDEX(souhrn!$C$2:$C$1899,MATCH(CONCATENATE("23#",$B258),souhrn!$E$2:$E$1899,0),1),body!$A$2:$A$34,0),1),"")</f>
        <v/>
      </c>
      <c r="P258" t="str">
        <f>IFERROR(INDEX(body!$F$2:$F$34,MATCH(INDEX(souhrn!$C$2:$C$1899,MATCH(CONCATENATE("24#",$B258),souhrn!$E$2:$E$1899,0),1),body!$A$2:$A$34,0),1),"")</f>
        <v/>
      </c>
      <c r="Q258">
        <f>IFERROR(INDEX(body!$D$2:$D$34,MATCH(INDEX(souhrn!$C$2:$C$1899,MATCH(CONCATENATE("9#",$B258),souhrn!$E$2:$E$1899,0),1),body!$A$2:$A$34,0),1),"")</f>
        <v>18</v>
      </c>
      <c r="R258">
        <f>IFERROR(INDEX(body!$D$2:$D$34,MATCH(INDEX(souhrn!$C$2:$C$1899,MATCH(CONCATENATE("10#",$B258),souhrn!$E$2:$E$1899,0),1),body!$A$2:$A$34,0),1),"")</f>
        <v>18</v>
      </c>
      <c r="S258" t="str">
        <f>IFERROR(INDEX(body!$C$2:$C$34,MATCH(INDEX(souhrn!$C$2:$C$1899,MATCH(CONCATENATE("11#",$B258),souhrn!$E$2:$E$1899,0),1),body!$A$2:$A$34,0),1),"")</f>
        <v/>
      </c>
      <c r="T258" t="str">
        <f>IFERROR(INDEX(body!$C$2:$C$34,MATCH(INDEX(souhrn!$C$2:$C$1899,MATCH(CONCATENATE("12#",$B258),souhrn!$E$2:$E$1899,0),1),body!$A$2:$A$34,0),1),"")</f>
        <v/>
      </c>
      <c r="U258" t="str">
        <f>IFERROR(INDEX(body!$C$2:$C$34,MATCH(INDEX(souhrn!$C$2:$C$1899,MATCH(CONCATENATE("13#",$B258),souhrn!$E$2:$E$1899,0),1),body!$A$2:$A$34,0),1),"")</f>
        <v/>
      </c>
      <c r="V258" t="str">
        <f>IFERROR(INDEX(body!$C$2:$C$34,MATCH(INDEX(souhrn!$C$2:$C$1899,MATCH(CONCATENATE("14#",$B258),souhrn!$E$2:$E$1899,0),1),body!$A$2:$A$34,0),1),"")</f>
        <v/>
      </c>
      <c r="W258" t="str">
        <f>IFERROR(INDEX(body!$E$2:$E$34,MATCH(INDEX(souhrn!$C$2:$C$1899,MATCH(CONCATENATE("15#",$B258),souhrn!$E$2:$E$1899,0),1),body!$A$2:$A$34,0),1),"")</f>
        <v/>
      </c>
      <c r="X258" t="str">
        <f>IFERROR(INDEX(body!$E$2:$E$34,MATCH(INDEX(souhrn!$C$2:$C$1899,MATCH(CONCATENATE("16#",$B258),souhrn!$E$2:$E$1899,0),1),body!$A$2:$A$34,0),1),"")</f>
        <v/>
      </c>
      <c r="Y258" t="str">
        <f>IFERROR(INDEX(body!$E$2:$E$34,MATCH(INDEX(souhrn!$C$2:$C$1899,MATCH(CONCATENATE("17#",$B258),souhrn!$E$2:$E$1899,0),1),body!$A$2:$A$34,0),1),"")</f>
        <v/>
      </c>
      <c r="Z258" t="str">
        <f>IFERROR(INDEX(body!$E$2:$E$34,MATCH(INDEX(souhrn!$C$2:$C$1899,MATCH(CONCATENATE("18#",$B258),souhrn!$E$2:$E$1899,0),1),body!$A$2:$A$34,0),1),"")</f>
        <v/>
      </c>
      <c r="AA258">
        <f>INDEX(zavody!B:B,MATCH(B258,zavody!A:A,0))</f>
        <v>2</v>
      </c>
      <c r="AB258">
        <f t="shared" si="18"/>
        <v>36</v>
      </c>
      <c r="AC258">
        <f t="shared" si="19"/>
        <v>36</v>
      </c>
      <c r="AD258">
        <v>254</v>
      </c>
      <c r="AE258">
        <f>SUM(IFERROR(LARGE(C258:V258,1),0),IFERROR(LARGE(C258:V258,2),0),IFERROR(LARGE(C258:V258,3),0),IFERROR(LARGE(C258:V258,4),0),IFERROR(LARGE(C258:V258,5),0),IFERROR(LARGE(C258:V258,6),0),IFERROR(LARGE(C258:V258,7),0),IFERROR(LARGE(C258:V258,8),0),IFERROR(LARGE(C258:V258,9),0),IFERROR(LARGE(C258:V258,10),0),IFERROR(LARGE(C258:V258,11),0),IFERROR(LARGE(C258:V258,12),0),)</f>
        <v>36</v>
      </c>
      <c r="AF258">
        <v>11</v>
      </c>
    </row>
    <row r="259" spans="1:32" x14ac:dyDescent="0.45">
      <c r="A259">
        <v>6960</v>
      </c>
      <c r="B259" t="s">
        <v>269</v>
      </c>
      <c r="C259" t="str">
        <f>IFERROR(INDEX(body!$B$2:$B$34,MATCH(INDEX(souhrn!$C$2:$C$1899,MATCH(CONCATENATE("1#",$B259),souhrn!$E$2:$E$1899,0),1),body!$A$2:$A$34,0),1),"")</f>
        <v/>
      </c>
      <c r="D259" t="str">
        <f>IFERROR(INDEX(body!$B$2:$B$34,MATCH(INDEX(souhrn!$C$2:$C$1899,MATCH(CONCATENATE("2#",$B259),souhrn!$E$2:$E$1899,0),1),body!$A$2:$A$34,0),1),"")</f>
        <v/>
      </c>
      <c r="E259" t="str">
        <f>IFERROR(INDEX(body!$B$2:$B$34,MATCH(INDEX(souhrn!$C$2:$C$1899,MATCH(CONCATENATE("3#",$B259),souhrn!$E$2:$E$1899,0),1),body!$A$2:$A$34,0),1),"")</f>
        <v/>
      </c>
      <c r="F259" t="str">
        <f>IFERROR(INDEX(body!$B$2:$B$34,MATCH(INDEX(souhrn!$C$2:$C$1899,MATCH(CONCATENATE("4#",$B259),souhrn!$E$2:$E$1899,0),1),body!$A$2:$A$34,0),1),"")</f>
        <v/>
      </c>
      <c r="G259" t="str">
        <f>IFERROR(INDEX(body!$B$2:$B$34,MATCH(INDEX(souhrn!$C$2:$C$1899,MATCH(CONCATENATE("5#",$B259),souhrn!$E$2:$E$1899,0),1),body!$A$2:$A$34,0),1),"")</f>
        <v/>
      </c>
      <c r="H259" t="str">
        <f>IFERROR(INDEX(body!$B$2:$B$34,MATCH(INDEX(souhrn!$C$2:$C$1899,MATCH(CONCATENATE("6#",$B259),souhrn!$E$2:$E$1899,0),1),body!$A$2:$A$34,0),1),"")</f>
        <v/>
      </c>
      <c r="I259" t="str">
        <f>IFERROR(INDEX(body!$B$2:$B$34,MATCH(INDEX(souhrn!$C$2:$C$1899,MATCH(CONCATENATE("7#",$B259),souhrn!$E$2:$E$1899,0),1),body!$A$2:$A$34,0),1),"")</f>
        <v/>
      </c>
      <c r="J259" t="str">
        <f>IFERROR(INDEX(body!$B$2:$B$34,MATCH(INDEX(souhrn!$C$2:$C$1899,MATCH(CONCATENATE("8#",$B259),souhrn!$E$2:$E$1899,0),1),body!$A$2:$A$34,0),1),"")</f>
        <v/>
      </c>
      <c r="K259" t="str">
        <f>IFERROR(INDEX(body!$F$2:$F$34,MATCH(INDEX(souhrn!$C$2:$C$1899,MATCH(CONCATENATE("19#",$B259),souhrn!$E$2:$E$1899,0),1),body!$A$2:$A$34,0),1),"")</f>
        <v/>
      </c>
      <c r="L259" t="str">
        <f>IFERROR(INDEX(body!$F$2:$F$34,MATCH(INDEX(souhrn!$C$2:$C$1899,MATCH(CONCATENATE("20#",$B259),souhrn!$E$2:$E$1899,0),1),body!$A$2:$A$34,0),1),"")</f>
        <v/>
      </c>
      <c r="M259" t="str">
        <f>IFERROR(INDEX(body!$F$2:$F$34,MATCH(INDEX(souhrn!$C$2:$C$1899,MATCH(CONCATENATE("21#",$B259),souhrn!$E$2:$E$1899,0),1),body!$A$2:$A$34,0),1),"")</f>
        <v/>
      </c>
      <c r="N259" t="str">
        <f>IFERROR(INDEX(body!$F$2:$F$34,MATCH(INDEX(souhrn!$C$2:$C$1899,MATCH(CONCATENATE("22#",$B259),souhrn!$E$2:$E$1899,0),1),body!$A$2:$A$34,0),1),"")</f>
        <v/>
      </c>
      <c r="O259" t="str">
        <f>IFERROR(INDEX(body!$F$2:$F$34,MATCH(INDEX(souhrn!$C$2:$C$1899,MATCH(CONCATENATE("23#",$B259),souhrn!$E$2:$E$1899,0),1),body!$A$2:$A$34,0),1),"")</f>
        <v/>
      </c>
      <c r="P259" t="str">
        <f>IFERROR(INDEX(body!$F$2:$F$34,MATCH(INDEX(souhrn!$C$2:$C$1899,MATCH(CONCATENATE("24#",$B259),souhrn!$E$2:$E$1899,0),1),body!$A$2:$A$34,0),1),"")</f>
        <v/>
      </c>
      <c r="Q259" t="str">
        <f>IFERROR(INDEX(body!$D$2:$D$34,MATCH(INDEX(souhrn!$C$2:$C$1899,MATCH(CONCATENATE("9#",$B259),souhrn!$E$2:$E$1899,0),1),body!$A$2:$A$34,0),1),"")</f>
        <v/>
      </c>
      <c r="R259" t="str">
        <f>IFERROR(INDEX(body!$D$2:$D$34,MATCH(INDEX(souhrn!$C$2:$C$1899,MATCH(CONCATENATE("10#",$B259),souhrn!$E$2:$E$1899,0),1),body!$A$2:$A$34,0),1),"")</f>
        <v/>
      </c>
      <c r="S259" t="str">
        <f>IFERROR(INDEX(body!$C$2:$C$34,MATCH(INDEX(souhrn!$C$2:$C$1899,MATCH(CONCATENATE("11#",$B259),souhrn!$E$2:$E$1899,0),1),body!$A$2:$A$34,0),1),"")</f>
        <v/>
      </c>
      <c r="T259" t="str">
        <f>IFERROR(INDEX(body!$C$2:$C$34,MATCH(INDEX(souhrn!$C$2:$C$1899,MATCH(CONCATENATE("12#",$B259),souhrn!$E$2:$E$1899,0),1),body!$A$2:$A$34,0),1),"")</f>
        <v/>
      </c>
      <c r="U259">
        <f>IFERROR(INDEX(body!$C$2:$C$34,MATCH(INDEX(souhrn!$C$2:$C$1899,MATCH(CONCATENATE("13#",$B259),souhrn!$E$2:$E$1899,0),1),body!$A$2:$A$34,0),1),"")</f>
        <v>10</v>
      </c>
      <c r="V259">
        <f>IFERROR(INDEX(body!$C$2:$C$34,MATCH(INDEX(souhrn!$C$2:$C$1899,MATCH(CONCATENATE("14#",$B259),souhrn!$E$2:$E$1899,0),1),body!$A$2:$A$34,0),1),"")</f>
        <v>26</v>
      </c>
      <c r="W259" t="str">
        <f>IFERROR(INDEX(body!$E$2:$E$34,MATCH(INDEX(souhrn!$C$2:$C$1899,MATCH(CONCATENATE("15#",$B259),souhrn!$E$2:$E$1899,0),1),body!$A$2:$A$34,0),1),"")</f>
        <v/>
      </c>
      <c r="X259" t="str">
        <f>IFERROR(INDEX(body!$E$2:$E$34,MATCH(INDEX(souhrn!$C$2:$C$1899,MATCH(CONCATENATE("16#",$B259),souhrn!$E$2:$E$1899,0),1),body!$A$2:$A$34,0),1),"")</f>
        <v/>
      </c>
      <c r="Y259" t="str">
        <f>IFERROR(INDEX(body!$E$2:$E$34,MATCH(INDEX(souhrn!$C$2:$C$1899,MATCH(CONCATENATE("17#",$B259),souhrn!$E$2:$E$1899,0),1),body!$A$2:$A$34,0),1),"")</f>
        <v/>
      </c>
      <c r="Z259" t="str">
        <f>IFERROR(INDEX(body!$E$2:$E$34,MATCH(INDEX(souhrn!$C$2:$C$1899,MATCH(CONCATENATE("18#",$B259),souhrn!$E$2:$E$1899,0),1),body!$A$2:$A$34,0),1),"")</f>
        <v/>
      </c>
      <c r="AA259">
        <f>INDEX(zavody!B:B,MATCH(B259,zavody!A:A,0))</f>
        <v>2</v>
      </c>
      <c r="AB259">
        <f t="shared" si="18"/>
        <v>36</v>
      </c>
      <c r="AC259">
        <f t="shared" si="19"/>
        <v>36</v>
      </c>
      <c r="AD259">
        <v>255</v>
      </c>
    </row>
    <row r="260" spans="1:32" x14ac:dyDescent="0.45">
      <c r="A260">
        <v>3708</v>
      </c>
      <c r="B260" t="s">
        <v>88</v>
      </c>
      <c r="C260" t="str">
        <f>IFERROR(INDEX(body!$B$2:$B$34,MATCH(INDEX(souhrn!$C$2:$C$1899,MATCH(CONCATENATE("1#",$B260),souhrn!$E$2:$E$1899,0),1),body!$A$2:$A$34,0),1),"")</f>
        <v/>
      </c>
      <c r="D260" t="str">
        <f>IFERROR(INDEX(body!$B$2:$B$34,MATCH(INDEX(souhrn!$C$2:$C$1899,MATCH(CONCATENATE("2#",$B260),souhrn!$E$2:$E$1899,0),1),body!$A$2:$A$34,0),1),"")</f>
        <v/>
      </c>
      <c r="E260" t="str">
        <f>IFERROR(INDEX(body!$B$2:$B$34,MATCH(INDEX(souhrn!$C$2:$C$1899,MATCH(CONCATENATE("3#",$B260),souhrn!$E$2:$E$1899,0),1),body!$A$2:$A$34,0),1),"")</f>
        <v/>
      </c>
      <c r="F260" t="str">
        <f>IFERROR(INDEX(body!$B$2:$B$34,MATCH(INDEX(souhrn!$C$2:$C$1899,MATCH(CONCATENATE("4#",$B260),souhrn!$E$2:$E$1899,0),1),body!$A$2:$A$34,0),1),"")</f>
        <v/>
      </c>
      <c r="G260" t="str">
        <f>IFERROR(INDEX(body!$B$2:$B$34,MATCH(INDEX(souhrn!$C$2:$C$1899,MATCH(CONCATENATE("5#",$B260),souhrn!$E$2:$E$1899,0),1),body!$A$2:$A$34,0),1),"")</f>
        <v/>
      </c>
      <c r="H260" t="str">
        <f>IFERROR(INDEX(body!$B$2:$B$34,MATCH(INDEX(souhrn!$C$2:$C$1899,MATCH(CONCATENATE("6#",$B260),souhrn!$E$2:$E$1899,0),1),body!$A$2:$A$34,0),1),"")</f>
        <v/>
      </c>
      <c r="I260" t="str">
        <f>IFERROR(INDEX(body!$B$2:$B$34,MATCH(INDEX(souhrn!$C$2:$C$1899,MATCH(CONCATENATE("7#",$B260),souhrn!$E$2:$E$1899,0),1),body!$A$2:$A$34,0),1),"")</f>
        <v/>
      </c>
      <c r="J260" t="str">
        <f>IFERROR(INDEX(body!$B$2:$B$34,MATCH(INDEX(souhrn!$C$2:$C$1899,MATCH(CONCATENATE("8#",$B260),souhrn!$E$2:$E$1899,0),1),body!$A$2:$A$34,0),1),"")</f>
        <v/>
      </c>
      <c r="K260" t="str">
        <f>IFERROR(INDEX(body!$F$2:$F$34,MATCH(INDEX(souhrn!$C$2:$C$1899,MATCH(CONCATENATE("19#",$B260),souhrn!$E$2:$E$1899,0),1),body!$A$2:$A$34,0),1),"")</f>
        <v/>
      </c>
      <c r="L260" t="str">
        <f>IFERROR(INDEX(body!$F$2:$F$34,MATCH(INDEX(souhrn!$C$2:$C$1899,MATCH(CONCATENATE("20#",$B260),souhrn!$E$2:$E$1899,0),1),body!$A$2:$A$34,0),1),"")</f>
        <v/>
      </c>
      <c r="M260" t="str">
        <f>IFERROR(INDEX(body!$F$2:$F$34,MATCH(INDEX(souhrn!$C$2:$C$1899,MATCH(CONCATENATE("21#",$B260),souhrn!$E$2:$E$1899,0),1),body!$A$2:$A$34,0),1),"")</f>
        <v/>
      </c>
      <c r="N260" t="str">
        <f>IFERROR(INDEX(body!$F$2:$F$34,MATCH(INDEX(souhrn!$C$2:$C$1899,MATCH(CONCATENATE("22#",$B260),souhrn!$E$2:$E$1899,0),1),body!$A$2:$A$34,0),1),"")</f>
        <v/>
      </c>
      <c r="O260" t="str">
        <f>IFERROR(INDEX(body!$F$2:$F$34,MATCH(INDEX(souhrn!$C$2:$C$1899,MATCH(CONCATENATE("23#",$B260),souhrn!$E$2:$E$1899,0),1),body!$A$2:$A$34,0),1),"")</f>
        <v/>
      </c>
      <c r="P260" t="str">
        <f>IFERROR(INDEX(body!$F$2:$F$34,MATCH(INDEX(souhrn!$C$2:$C$1899,MATCH(CONCATENATE("24#",$B260),souhrn!$E$2:$E$1899,0),1),body!$A$2:$A$34,0),1),"")</f>
        <v/>
      </c>
      <c r="Q260" t="str">
        <f>IFERROR(INDEX(body!$D$2:$D$34,MATCH(INDEX(souhrn!$C$2:$C$1899,MATCH(CONCATENATE("9#",$B260),souhrn!$E$2:$E$1899,0),1),body!$A$2:$A$34,0),1),"")</f>
        <v/>
      </c>
      <c r="R260" t="str">
        <f>IFERROR(INDEX(body!$D$2:$D$34,MATCH(INDEX(souhrn!$C$2:$C$1899,MATCH(CONCATENATE("10#",$B260),souhrn!$E$2:$E$1899,0),1),body!$A$2:$A$34,0),1),"")</f>
        <v/>
      </c>
      <c r="S260" t="str">
        <f>IFERROR(INDEX(body!$C$2:$C$34,MATCH(INDEX(souhrn!$C$2:$C$1899,MATCH(CONCATENATE("11#",$B260),souhrn!$E$2:$E$1899,0),1),body!$A$2:$A$34,0),1),"")</f>
        <v/>
      </c>
      <c r="T260" t="str">
        <f>IFERROR(INDEX(body!$C$2:$C$34,MATCH(INDEX(souhrn!$C$2:$C$1899,MATCH(CONCATENATE("12#",$B260),souhrn!$E$2:$E$1899,0),1),body!$A$2:$A$34,0),1),"")</f>
        <v/>
      </c>
      <c r="U260" t="str">
        <f>IFERROR(INDEX(body!$C$2:$C$34,MATCH(INDEX(souhrn!$C$2:$C$1899,MATCH(CONCATENATE("13#",$B260),souhrn!$E$2:$E$1899,0),1),body!$A$2:$A$34,0),1),"")</f>
        <v/>
      </c>
      <c r="V260" t="str">
        <f>IFERROR(INDEX(body!$C$2:$C$34,MATCH(INDEX(souhrn!$C$2:$C$1899,MATCH(CONCATENATE("14#",$B260),souhrn!$E$2:$E$1899,0),1),body!$A$2:$A$34,0),1),"")</f>
        <v/>
      </c>
      <c r="W260">
        <f>IFERROR(INDEX(body!$E$2:$E$34,MATCH(INDEX(souhrn!$C$2:$C$1899,MATCH(CONCATENATE("15#",$B260),souhrn!$E$2:$E$1899,0),1),body!$A$2:$A$34,0),1),"")</f>
        <v>18</v>
      </c>
      <c r="X260">
        <f>IFERROR(INDEX(body!$E$2:$E$34,MATCH(INDEX(souhrn!$C$2:$C$1899,MATCH(CONCATENATE("16#",$B260),souhrn!$E$2:$E$1899,0),1),body!$A$2:$A$34,0),1),"")</f>
        <v>6</v>
      </c>
      <c r="Y260">
        <f>IFERROR(INDEX(body!$E$2:$E$34,MATCH(INDEX(souhrn!$C$2:$C$1899,MATCH(CONCATENATE("17#",$B260),souhrn!$E$2:$E$1899,0),1),body!$A$2:$A$34,0),1),"")</f>
        <v>8</v>
      </c>
      <c r="Z260">
        <f>IFERROR(INDEX(body!$E$2:$E$34,MATCH(INDEX(souhrn!$C$2:$C$1899,MATCH(CONCATENATE("18#",$B260),souhrn!$E$2:$E$1899,0),1),body!$A$2:$A$34,0),1),"")</f>
        <v>4</v>
      </c>
      <c r="AA260">
        <f>INDEX(zavody!B:B,MATCH(B260,zavody!A:A,0))</f>
        <v>4</v>
      </c>
      <c r="AB260">
        <f t="shared" si="18"/>
        <v>36</v>
      </c>
      <c r="AC260">
        <f t="shared" si="19"/>
        <v>36</v>
      </c>
      <c r="AD260">
        <v>256</v>
      </c>
      <c r="AE260">
        <f t="shared" ref="AE260:AE267" si="22">SUM(IFERROR(LARGE(C260:V260,1),0),IFERROR(LARGE(C260:V260,2),0),IFERROR(LARGE(C260:V260,3),0),IFERROR(LARGE(C260:V260,4),0),IFERROR(LARGE(C260:V260,5),0),IFERROR(LARGE(C260:V260,6),0),IFERROR(LARGE(C260:V260,7),0),IFERROR(LARGE(C260:V260,8),0),IFERROR(LARGE(C260:V260,9),0),IFERROR(LARGE(C260:V260,10),0),IFERROR(LARGE(C260:V260,11),0),IFERROR(LARGE(C260:V260,12),0),)</f>
        <v>0</v>
      </c>
      <c r="AF260">
        <v>92</v>
      </c>
    </row>
    <row r="261" spans="1:32" x14ac:dyDescent="0.45">
      <c r="A261">
        <v>1140</v>
      </c>
      <c r="B261" t="s">
        <v>286</v>
      </c>
      <c r="C261" t="str">
        <f>IFERROR(INDEX(body!$B$2:$B$34,MATCH(INDEX(souhrn!$C$2:$C$1899,MATCH(CONCATENATE("1#",$B261),souhrn!$E$2:$E$1899,0),1),body!$A$2:$A$34,0),1),"")</f>
        <v/>
      </c>
      <c r="D261" t="str">
        <f>IFERROR(INDEX(body!$B$2:$B$34,MATCH(INDEX(souhrn!$C$2:$C$1899,MATCH(CONCATENATE("2#",$B261),souhrn!$E$2:$E$1899,0),1),body!$A$2:$A$34,0),1),"")</f>
        <v/>
      </c>
      <c r="E261" t="str">
        <f>IFERROR(INDEX(body!$B$2:$B$34,MATCH(INDEX(souhrn!$C$2:$C$1899,MATCH(CONCATENATE("3#",$B261),souhrn!$E$2:$E$1899,0),1),body!$A$2:$A$34,0),1),"")</f>
        <v/>
      </c>
      <c r="F261" t="str">
        <f>IFERROR(INDEX(body!$B$2:$B$34,MATCH(INDEX(souhrn!$C$2:$C$1899,MATCH(CONCATENATE("4#",$B261),souhrn!$E$2:$E$1899,0),1),body!$A$2:$A$34,0),1),"")</f>
        <v/>
      </c>
      <c r="G261" t="str">
        <f>IFERROR(INDEX(body!$B$2:$B$34,MATCH(INDEX(souhrn!$C$2:$C$1899,MATCH(CONCATENATE("5#",$B261),souhrn!$E$2:$E$1899,0),1),body!$A$2:$A$34,0),1),"")</f>
        <v/>
      </c>
      <c r="H261" t="str">
        <f>IFERROR(INDEX(body!$B$2:$B$34,MATCH(INDEX(souhrn!$C$2:$C$1899,MATCH(CONCATENATE("6#",$B261),souhrn!$E$2:$E$1899,0),1),body!$A$2:$A$34,0),1),"")</f>
        <v/>
      </c>
      <c r="I261" t="str">
        <f>IFERROR(INDEX(body!$B$2:$B$34,MATCH(INDEX(souhrn!$C$2:$C$1899,MATCH(CONCATENATE("7#",$B261),souhrn!$E$2:$E$1899,0),1),body!$A$2:$A$34,0),1),"")</f>
        <v/>
      </c>
      <c r="J261" t="str">
        <f>IFERROR(INDEX(body!$B$2:$B$34,MATCH(INDEX(souhrn!$C$2:$C$1899,MATCH(CONCATENATE("8#",$B261),souhrn!$E$2:$E$1899,0),1),body!$A$2:$A$34,0),1),"")</f>
        <v/>
      </c>
      <c r="K261" t="str">
        <f>IFERROR(INDEX(body!$F$2:$F$34,MATCH(INDEX(souhrn!$C$2:$C$1899,MATCH(CONCATENATE("19#",$B261),souhrn!$E$2:$E$1899,0),1),body!$A$2:$A$34,0),1),"")</f>
        <v/>
      </c>
      <c r="L261" t="str">
        <f>IFERROR(INDEX(body!$F$2:$F$34,MATCH(INDEX(souhrn!$C$2:$C$1899,MATCH(CONCATENATE("20#",$B261),souhrn!$E$2:$E$1899,0),1),body!$A$2:$A$34,0),1),"")</f>
        <v/>
      </c>
      <c r="M261" t="str">
        <f>IFERROR(INDEX(body!$F$2:$F$34,MATCH(INDEX(souhrn!$C$2:$C$1899,MATCH(CONCATENATE("21#",$B261),souhrn!$E$2:$E$1899,0),1),body!$A$2:$A$34,0),1),"")</f>
        <v/>
      </c>
      <c r="N261" t="str">
        <f>IFERROR(INDEX(body!$F$2:$F$34,MATCH(INDEX(souhrn!$C$2:$C$1899,MATCH(CONCATENATE("22#",$B261),souhrn!$E$2:$E$1899,0),1),body!$A$2:$A$34,0),1),"")</f>
        <v/>
      </c>
      <c r="O261" t="str">
        <f>IFERROR(INDEX(body!$F$2:$F$34,MATCH(INDEX(souhrn!$C$2:$C$1899,MATCH(CONCATENATE("23#",$B261),souhrn!$E$2:$E$1899,0),1),body!$A$2:$A$34,0),1),"")</f>
        <v/>
      </c>
      <c r="P261" t="str">
        <f>IFERROR(INDEX(body!$F$2:$F$34,MATCH(INDEX(souhrn!$C$2:$C$1899,MATCH(CONCATENATE("24#",$B261),souhrn!$E$2:$E$1899,0),1),body!$A$2:$A$34,0),1),"")</f>
        <v/>
      </c>
      <c r="Q261">
        <f>IFERROR(INDEX(body!$D$2:$D$34,MATCH(INDEX(souhrn!$C$2:$C$1899,MATCH(CONCATENATE("9#",$B261),souhrn!$E$2:$E$1899,0),1),body!$A$2:$A$34,0),1),"")</f>
        <v>16</v>
      </c>
      <c r="R261">
        <f>IFERROR(INDEX(body!$D$2:$D$34,MATCH(INDEX(souhrn!$C$2:$C$1899,MATCH(CONCATENATE("10#",$B261),souhrn!$E$2:$E$1899,0),1),body!$A$2:$A$34,0),1),"")</f>
        <v>18</v>
      </c>
      <c r="S261" t="str">
        <f>IFERROR(INDEX(body!$C$2:$C$34,MATCH(INDEX(souhrn!$C$2:$C$1899,MATCH(CONCATENATE("11#",$B261),souhrn!$E$2:$E$1899,0),1),body!$A$2:$A$34,0),1),"")</f>
        <v/>
      </c>
      <c r="T261" t="str">
        <f>IFERROR(INDEX(body!$C$2:$C$34,MATCH(INDEX(souhrn!$C$2:$C$1899,MATCH(CONCATENATE("12#",$B261),souhrn!$E$2:$E$1899,0),1),body!$A$2:$A$34,0),1),"")</f>
        <v/>
      </c>
      <c r="U261" t="str">
        <f>IFERROR(INDEX(body!$C$2:$C$34,MATCH(INDEX(souhrn!$C$2:$C$1899,MATCH(CONCATENATE("13#",$B261),souhrn!$E$2:$E$1899,0),1),body!$A$2:$A$34,0),1),"")</f>
        <v/>
      </c>
      <c r="V261" t="str">
        <f>IFERROR(INDEX(body!$C$2:$C$34,MATCH(INDEX(souhrn!$C$2:$C$1899,MATCH(CONCATENATE("14#",$B261),souhrn!$E$2:$E$1899,0),1),body!$A$2:$A$34,0),1),"")</f>
        <v/>
      </c>
      <c r="W261" t="str">
        <f>IFERROR(INDEX(body!$E$2:$E$34,MATCH(INDEX(souhrn!$C$2:$C$1899,MATCH(CONCATENATE("15#",$B261),souhrn!$E$2:$E$1899,0),1),body!$A$2:$A$34,0),1),"")</f>
        <v/>
      </c>
      <c r="X261" t="str">
        <f>IFERROR(INDEX(body!$E$2:$E$34,MATCH(INDEX(souhrn!$C$2:$C$1899,MATCH(CONCATENATE("16#",$B261),souhrn!$E$2:$E$1899,0),1),body!$A$2:$A$34,0),1),"")</f>
        <v/>
      </c>
      <c r="Y261" t="str">
        <f>IFERROR(INDEX(body!$E$2:$E$34,MATCH(INDEX(souhrn!$C$2:$C$1899,MATCH(CONCATENATE("17#",$B261),souhrn!$E$2:$E$1899,0),1),body!$A$2:$A$34,0),1),"")</f>
        <v/>
      </c>
      <c r="Z261" t="str">
        <f>IFERROR(INDEX(body!$E$2:$E$34,MATCH(INDEX(souhrn!$C$2:$C$1899,MATCH(CONCATENATE("18#",$B261),souhrn!$E$2:$E$1899,0),1),body!$A$2:$A$34,0),1),"")</f>
        <v/>
      </c>
      <c r="AA261">
        <f>INDEX(zavody!B:B,MATCH(B261,zavody!A:A,0))</f>
        <v>2</v>
      </c>
      <c r="AB261">
        <f t="shared" ref="AB261:AB282" si="23">SUM(C261:Z261)</f>
        <v>34</v>
      </c>
      <c r="AC261">
        <f t="shared" ref="AC261:AC282" si="24">SUM(IFERROR(LARGE(C261:Z261,1),0),IFERROR(LARGE(C261:Z261,2),0),IFERROR(LARGE(C261:Z261,3),0),IFERROR(LARGE(C261:Z261,4),0),IFERROR(LARGE(C261:Z261,5),0),IFERROR(LARGE(C261:Z261,6),0),IFERROR(LARGE(C261:Z261,7),0),IFERROR(LARGE(C261:Z261,8),0),IFERROR(LARGE(C261:Z261,9),0),IFERROR(LARGE(C261:Z261,10),0))</f>
        <v>34</v>
      </c>
      <c r="AD261">
        <v>257</v>
      </c>
      <c r="AE261">
        <f t="shared" si="22"/>
        <v>34</v>
      </c>
      <c r="AF261">
        <v>18</v>
      </c>
    </row>
    <row r="262" spans="1:32" x14ac:dyDescent="0.45">
      <c r="A262">
        <v>1863</v>
      </c>
      <c r="B262" t="s">
        <v>287</v>
      </c>
      <c r="C262" t="str">
        <f>IFERROR(INDEX(body!$B$2:$B$34,MATCH(INDEX(souhrn!$C$2:$C$1899,MATCH(CONCATENATE("1#",$B262),souhrn!$E$2:$E$1899,0),1),body!$A$2:$A$34,0),1),"")</f>
        <v/>
      </c>
      <c r="D262" t="str">
        <f>IFERROR(INDEX(body!$B$2:$B$34,MATCH(INDEX(souhrn!$C$2:$C$1899,MATCH(CONCATENATE("2#",$B262),souhrn!$E$2:$E$1899,0),1),body!$A$2:$A$34,0),1),"")</f>
        <v/>
      </c>
      <c r="E262" t="str">
        <f>IFERROR(INDEX(body!$B$2:$B$34,MATCH(INDEX(souhrn!$C$2:$C$1899,MATCH(CONCATENATE("3#",$B262),souhrn!$E$2:$E$1899,0),1),body!$A$2:$A$34,0),1),"")</f>
        <v/>
      </c>
      <c r="F262" t="str">
        <f>IFERROR(INDEX(body!$B$2:$B$34,MATCH(INDEX(souhrn!$C$2:$C$1899,MATCH(CONCATENATE("4#",$B262),souhrn!$E$2:$E$1899,0),1),body!$A$2:$A$34,0),1),"")</f>
        <v/>
      </c>
      <c r="G262" t="str">
        <f>IFERROR(INDEX(body!$B$2:$B$34,MATCH(INDEX(souhrn!$C$2:$C$1899,MATCH(CONCATENATE("5#",$B262),souhrn!$E$2:$E$1899,0),1),body!$A$2:$A$34,0),1),"")</f>
        <v/>
      </c>
      <c r="H262" t="str">
        <f>IFERROR(INDEX(body!$B$2:$B$34,MATCH(INDEX(souhrn!$C$2:$C$1899,MATCH(CONCATENATE("6#",$B262),souhrn!$E$2:$E$1899,0),1),body!$A$2:$A$34,0),1),"")</f>
        <v/>
      </c>
      <c r="I262" t="str">
        <f>IFERROR(INDEX(body!$B$2:$B$34,MATCH(INDEX(souhrn!$C$2:$C$1899,MATCH(CONCATENATE("7#",$B262),souhrn!$E$2:$E$1899,0),1),body!$A$2:$A$34,0),1),"")</f>
        <v/>
      </c>
      <c r="J262" t="str">
        <f>IFERROR(INDEX(body!$B$2:$B$34,MATCH(INDEX(souhrn!$C$2:$C$1899,MATCH(CONCATENATE("8#",$B262),souhrn!$E$2:$E$1899,0),1),body!$A$2:$A$34,0),1),"")</f>
        <v/>
      </c>
      <c r="K262" t="str">
        <f>IFERROR(INDEX(body!$F$2:$F$34,MATCH(INDEX(souhrn!$C$2:$C$1899,MATCH(CONCATENATE("19#",$B262),souhrn!$E$2:$E$1899,0),1),body!$A$2:$A$34,0),1),"")</f>
        <v/>
      </c>
      <c r="L262" t="str">
        <f>IFERROR(INDEX(body!$F$2:$F$34,MATCH(INDEX(souhrn!$C$2:$C$1899,MATCH(CONCATENATE("20#",$B262),souhrn!$E$2:$E$1899,0),1),body!$A$2:$A$34,0),1),"")</f>
        <v/>
      </c>
      <c r="M262" t="str">
        <f>IFERROR(INDEX(body!$F$2:$F$34,MATCH(INDEX(souhrn!$C$2:$C$1899,MATCH(CONCATENATE("21#",$B262),souhrn!$E$2:$E$1899,0),1),body!$A$2:$A$34,0),1),"")</f>
        <v/>
      </c>
      <c r="N262" t="str">
        <f>IFERROR(INDEX(body!$F$2:$F$34,MATCH(INDEX(souhrn!$C$2:$C$1899,MATCH(CONCATENATE("22#",$B262),souhrn!$E$2:$E$1899,0),1),body!$A$2:$A$34,0),1),"")</f>
        <v/>
      </c>
      <c r="O262" t="str">
        <f>IFERROR(INDEX(body!$F$2:$F$34,MATCH(INDEX(souhrn!$C$2:$C$1899,MATCH(CONCATENATE("23#",$B262),souhrn!$E$2:$E$1899,0),1),body!$A$2:$A$34,0),1),"")</f>
        <v/>
      </c>
      <c r="P262" t="str">
        <f>IFERROR(INDEX(body!$F$2:$F$34,MATCH(INDEX(souhrn!$C$2:$C$1899,MATCH(CONCATENATE("24#",$B262),souhrn!$E$2:$E$1899,0),1),body!$A$2:$A$34,0),1),"")</f>
        <v/>
      </c>
      <c r="Q262">
        <f>IFERROR(INDEX(body!$D$2:$D$34,MATCH(INDEX(souhrn!$C$2:$C$1899,MATCH(CONCATENATE("9#",$B262),souhrn!$E$2:$E$1899,0),1),body!$A$2:$A$34,0),1),"")</f>
        <v>24</v>
      </c>
      <c r="R262">
        <f>IFERROR(INDEX(body!$D$2:$D$34,MATCH(INDEX(souhrn!$C$2:$C$1899,MATCH(CONCATENATE("10#",$B262),souhrn!$E$2:$E$1899,0),1),body!$A$2:$A$34,0),1),"")</f>
        <v>10</v>
      </c>
      <c r="S262" t="str">
        <f>IFERROR(INDEX(body!$C$2:$C$34,MATCH(INDEX(souhrn!$C$2:$C$1899,MATCH(CONCATENATE("11#",$B262),souhrn!$E$2:$E$1899,0),1),body!$A$2:$A$34,0),1),"")</f>
        <v/>
      </c>
      <c r="T262" t="str">
        <f>IFERROR(INDEX(body!$C$2:$C$34,MATCH(INDEX(souhrn!$C$2:$C$1899,MATCH(CONCATENATE("12#",$B262),souhrn!$E$2:$E$1899,0),1),body!$A$2:$A$34,0),1),"")</f>
        <v/>
      </c>
      <c r="U262" t="str">
        <f>IFERROR(INDEX(body!$C$2:$C$34,MATCH(INDEX(souhrn!$C$2:$C$1899,MATCH(CONCATENATE("13#",$B262),souhrn!$E$2:$E$1899,0),1),body!$A$2:$A$34,0),1),"")</f>
        <v/>
      </c>
      <c r="V262" t="str">
        <f>IFERROR(INDEX(body!$C$2:$C$34,MATCH(INDEX(souhrn!$C$2:$C$1899,MATCH(CONCATENATE("14#",$B262),souhrn!$E$2:$E$1899,0),1),body!$A$2:$A$34,0),1),"")</f>
        <v/>
      </c>
      <c r="W262" t="str">
        <f>IFERROR(INDEX(body!$E$2:$E$34,MATCH(INDEX(souhrn!$C$2:$C$1899,MATCH(CONCATENATE("15#",$B262),souhrn!$E$2:$E$1899,0),1),body!$A$2:$A$34,0),1),"")</f>
        <v/>
      </c>
      <c r="X262" t="str">
        <f>IFERROR(INDEX(body!$E$2:$E$34,MATCH(INDEX(souhrn!$C$2:$C$1899,MATCH(CONCATENATE("16#",$B262),souhrn!$E$2:$E$1899,0),1),body!$A$2:$A$34,0),1),"")</f>
        <v/>
      </c>
      <c r="Y262" t="str">
        <f>IFERROR(INDEX(body!$E$2:$E$34,MATCH(INDEX(souhrn!$C$2:$C$1899,MATCH(CONCATENATE("17#",$B262),souhrn!$E$2:$E$1899,0),1),body!$A$2:$A$34,0),1),"")</f>
        <v/>
      </c>
      <c r="Z262" t="str">
        <f>IFERROR(INDEX(body!$E$2:$E$34,MATCH(INDEX(souhrn!$C$2:$C$1899,MATCH(CONCATENATE("18#",$B262),souhrn!$E$2:$E$1899,0),1),body!$A$2:$A$34,0),1),"")</f>
        <v/>
      </c>
      <c r="AA262">
        <f>INDEX(zavody!B:B,MATCH(B262,zavody!A:A,0))</f>
        <v>2</v>
      </c>
      <c r="AB262">
        <f t="shared" si="23"/>
        <v>34</v>
      </c>
      <c r="AC262">
        <f t="shared" si="24"/>
        <v>34</v>
      </c>
      <c r="AD262">
        <v>258</v>
      </c>
      <c r="AE262">
        <f t="shared" si="22"/>
        <v>34</v>
      </c>
      <c r="AF262">
        <v>32</v>
      </c>
    </row>
    <row r="263" spans="1:32" x14ac:dyDescent="0.45">
      <c r="A263">
        <v>3281</v>
      </c>
      <c r="B263" t="s">
        <v>48</v>
      </c>
      <c r="C263">
        <f>IFERROR(INDEX(body!$B$2:$B$34,MATCH(INDEX(souhrn!$C$2:$C$1899,MATCH(CONCATENATE("1#",$B263),souhrn!$E$2:$E$1899,0),1),body!$A$2:$A$34,0),1),"")</f>
        <v>20</v>
      </c>
      <c r="D263">
        <f>IFERROR(INDEX(body!$B$2:$B$34,MATCH(INDEX(souhrn!$C$2:$C$1899,MATCH(CONCATENATE("2#",$B263),souhrn!$E$2:$E$1899,0),1),body!$A$2:$A$34,0),1),"")</f>
        <v>12</v>
      </c>
      <c r="E263" t="str">
        <f>IFERROR(INDEX(body!$B$2:$B$34,MATCH(INDEX(souhrn!$C$2:$C$1899,MATCH(CONCATENATE("3#",$B263),souhrn!$E$2:$E$1899,0),1),body!$A$2:$A$34,0),1),"")</f>
        <v/>
      </c>
      <c r="F263" t="str">
        <f>IFERROR(INDEX(body!$B$2:$B$34,MATCH(INDEX(souhrn!$C$2:$C$1899,MATCH(CONCATENATE("4#",$B263),souhrn!$E$2:$E$1899,0),1),body!$A$2:$A$34,0),1),"")</f>
        <v/>
      </c>
      <c r="G263" t="str">
        <f>IFERROR(INDEX(body!$B$2:$B$34,MATCH(INDEX(souhrn!$C$2:$C$1899,MATCH(CONCATENATE("5#",$B263),souhrn!$E$2:$E$1899,0),1),body!$A$2:$A$34,0),1),"")</f>
        <v/>
      </c>
      <c r="H263" t="str">
        <f>IFERROR(INDEX(body!$B$2:$B$34,MATCH(INDEX(souhrn!$C$2:$C$1899,MATCH(CONCATENATE("6#",$B263),souhrn!$E$2:$E$1899,0),1),body!$A$2:$A$34,0),1),"")</f>
        <v/>
      </c>
      <c r="I263" t="str">
        <f>IFERROR(INDEX(body!$B$2:$B$34,MATCH(INDEX(souhrn!$C$2:$C$1899,MATCH(CONCATENATE("7#",$B263),souhrn!$E$2:$E$1899,0),1),body!$A$2:$A$34,0),1),"")</f>
        <v/>
      </c>
      <c r="J263" t="str">
        <f>IFERROR(INDEX(body!$B$2:$B$34,MATCH(INDEX(souhrn!$C$2:$C$1899,MATCH(CONCATENATE("8#",$B263),souhrn!$E$2:$E$1899,0),1),body!$A$2:$A$34,0),1),"")</f>
        <v/>
      </c>
      <c r="K263" t="str">
        <f>IFERROR(INDEX(body!$F$2:$F$34,MATCH(INDEX(souhrn!$C$2:$C$1899,MATCH(CONCATENATE("19#",$B263),souhrn!$E$2:$E$1899,0),1),body!$A$2:$A$34,0),1),"")</f>
        <v/>
      </c>
      <c r="L263" t="str">
        <f>IFERROR(INDEX(body!$F$2:$F$34,MATCH(INDEX(souhrn!$C$2:$C$1899,MATCH(CONCATENATE("20#",$B263),souhrn!$E$2:$E$1899,0),1),body!$A$2:$A$34,0),1),"")</f>
        <v/>
      </c>
      <c r="M263" t="str">
        <f>IFERROR(INDEX(body!$F$2:$F$34,MATCH(INDEX(souhrn!$C$2:$C$1899,MATCH(CONCATENATE("21#",$B263),souhrn!$E$2:$E$1899,0),1),body!$A$2:$A$34,0),1),"")</f>
        <v/>
      </c>
      <c r="N263" t="str">
        <f>IFERROR(INDEX(body!$F$2:$F$34,MATCH(INDEX(souhrn!$C$2:$C$1899,MATCH(CONCATENATE("22#",$B263),souhrn!$E$2:$E$1899,0),1),body!$A$2:$A$34,0),1),"")</f>
        <v/>
      </c>
      <c r="O263" t="str">
        <f>IFERROR(INDEX(body!$F$2:$F$34,MATCH(INDEX(souhrn!$C$2:$C$1899,MATCH(CONCATENATE("23#",$B263),souhrn!$E$2:$E$1899,0),1),body!$A$2:$A$34,0),1),"")</f>
        <v/>
      </c>
      <c r="P263" t="str">
        <f>IFERROR(INDEX(body!$F$2:$F$34,MATCH(INDEX(souhrn!$C$2:$C$1899,MATCH(CONCATENATE("24#",$B263),souhrn!$E$2:$E$1899,0),1),body!$A$2:$A$34,0),1),"")</f>
        <v/>
      </c>
      <c r="Q263" t="str">
        <f>IFERROR(INDEX(body!$D$2:$D$34,MATCH(INDEX(souhrn!$C$2:$C$1899,MATCH(CONCATENATE("9#",$B263),souhrn!$E$2:$E$1899,0),1),body!$A$2:$A$34,0),1),"")</f>
        <v/>
      </c>
      <c r="R263" t="str">
        <f>IFERROR(INDEX(body!$D$2:$D$34,MATCH(INDEX(souhrn!$C$2:$C$1899,MATCH(CONCATENATE("10#",$B263),souhrn!$E$2:$E$1899,0),1),body!$A$2:$A$34,0),1),"")</f>
        <v/>
      </c>
      <c r="S263" t="str">
        <f>IFERROR(INDEX(body!$C$2:$C$34,MATCH(INDEX(souhrn!$C$2:$C$1899,MATCH(CONCATENATE("11#",$B263),souhrn!$E$2:$E$1899,0),1),body!$A$2:$A$34,0),1),"")</f>
        <v/>
      </c>
      <c r="T263" t="str">
        <f>IFERROR(INDEX(body!$C$2:$C$34,MATCH(INDEX(souhrn!$C$2:$C$1899,MATCH(CONCATENATE("12#",$B263),souhrn!$E$2:$E$1899,0),1),body!$A$2:$A$34,0),1),"")</f>
        <v/>
      </c>
      <c r="U263" t="str">
        <f>IFERROR(INDEX(body!$C$2:$C$34,MATCH(INDEX(souhrn!$C$2:$C$1899,MATCH(CONCATENATE("13#",$B263),souhrn!$E$2:$E$1899,0),1),body!$A$2:$A$34,0),1),"")</f>
        <v/>
      </c>
      <c r="V263" t="str">
        <f>IFERROR(INDEX(body!$C$2:$C$34,MATCH(INDEX(souhrn!$C$2:$C$1899,MATCH(CONCATENATE("14#",$B263),souhrn!$E$2:$E$1899,0),1),body!$A$2:$A$34,0),1),"")</f>
        <v/>
      </c>
      <c r="W263" t="str">
        <f>IFERROR(INDEX(body!$E$2:$E$34,MATCH(INDEX(souhrn!$C$2:$C$1899,MATCH(CONCATENATE("15#",$B263),souhrn!$E$2:$E$1899,0),1),body!$A$2:$A$34,0),1),"")</f>
        <v/>
      </c>
      <c r="X263" t="str">
        <f>IFERROR(INDEX(body!$E$2:$E$34,MATCH(INDEX(souhrn!$C$2:$C$1899,MATCH(CONCATENATE("16#",$B263),souhrn!$E$2:$E$1899,0),1),body!$A$2:$A$34,0),1),"")</f>
        <v/>
      </c>
      <c r="Y263" t="str">
        <f>IFERROR(INDEX(body!$E$2:$E$34,MATCH(INDEX(souhrn!$C$2:$C$1899,MATCH(CONCATENATE("17#",$B263),souhrn!$E$2:$E$1899,0),1),body!$A$2:$A$34,0),1),"")</f>
        <v/>
      </c>
      <c r="Z263" t="str">
        <f>IFERROR(INDEX(body!$E$2:$E$34,MATCH(INDEX(souhrn!$C$2:$C$1899,MATCH(CONCATENATE("18#",$B263),souhrn!$E$2:$E$1899,0),1),body!$A$2:$A$34,0),1),"")</f>
        <v/>
      </c>
      <c r="AA263">
        <f>INDEX(zavody!B:B,MATCH(B263,zavody!A:A,0))</f>
        <v>2</v>
      </c>
      <c r="AB263">
        <f t="shared" si="23"/>
        <v>32</v>
      </c>
      <c r="AC263">
        <f t="shared" si="24"/>
        <v>32</v>
      </c>
      <c r="AD263">
        <v>259</v>
      </c>
      <c r="AE263">
        <f t="shared" si="22"/>
        <v>32</v>
      </c>
      <c r="AF263">
        <v>117</v>
      </c>
    </row>
    <row r="264" spans="1:32" x14ac:dyDescent="0.45">
      <c r="A264">
        <v>3274</v>
      </c>
      <c r="B264" t="s">
        <v>45</v>
      </c>
      <c r="C264" t="str">
        <f>IFERROR(INDEX(body!$B$2:$B$34,MATCH(INDEX(souhrn!$C$2:$C$1899,MATCH(CONCATENATE("1#",$B264),souhrn!$E$2:$E$1899,0),1),body!$A$2:$A$34,0),1),"")</f>
        <v/>
      </c>
      <c r="D264" t="str">
        <f>IFERROR(INDEX(body!$B$2:$B$34,MATCH(INDEX(souhrn!$C$2:$C$1899,MATCH(CONCATENATE("2#",$B264),souhrn!$E$2:$E$1899,0),1),body!$A$2:$A$34,0),1),"")</f>
        <v/>
      </c>
      <c r="E264" t="str">
        <f>IFERROR(INDEX(body!$B$2:$B$34,MATCH(INDEX(souhrn!$C$2:$C$1899,MATCH(CONCATENATE("3#",$B264),souhrn!$E$2:$E$1899,0),1),body!$A$2:$A$34,0),1),"")</f>
        <v/>
      </c>
      <c r="F264" t="str">
        <f>IFERROR(INDEX(body!$B$2:$B$34,MATCH(INDEX(souhrn!$C$2:$C$1899,MATCH(CONCATENATE("4#",$B264),souhrn!$E$2:$E$1899,0),1),body!$A$2:$A$34,0),1),"")</f>
        <v/>
      </c>
      <c r="G264" t="str">
        <f>IFERROR(INDEX(body!$B$2:$B$34,MATCH(INDEX(souhrn!$C$2:$C$1899,MATCH(CONCATENATE("5#",$B264),souhrn!$E$2:$E$1899,0),1),body!$A$2:$A$34,0),1),"")</f>
        <v/>
      </c>
      <c r="H264" t="str">
        <f>IFERROR(INDEX(body!$B$2:$B$34,MATCH(INDEX(souhrn!$C$2:$C$1899,MATCH(CONCATENATE("6#",$B264),souhrn!$E$2:$E$1899,0),1),body!$A$2:$A$34,0),1),"")</f>
        <v/>
      </c>
      <c r="I264" t="str">
        <f>IFERROR(INDEX(body!$B$2:$B$34,MATCH(INDEX(souhrn!$C$2:$C$1899,MATCH(CONCATENATE("7#",$B264),souhrn!$E$2:$E$1899,0),1),body!$A$2:$A$34,0),1),"")</f>
        <v/>
      </c>
      <c r="J264" t="str">
        <f>IFERROR(INDEX(body!$B$2:$B$34,MATCH(INDEX(souhrn!$C$2:$C$1899,MATCH(CONCATENATE("8#",$B264),souhrn!$E$2:$E$1899,0),1),body!$A$2:$A$34,0),1),"")</f>
        <v/>
      </c>
      <c r="K264" t="str">
        <f>IFERROR(INDEX(body!$F$2:$F$34,MATCH(INDEX(souhrn!$C$2:$C$1899,MATCH(CONCATENATE("19#",$B264),souhrn!$E$2:$E$1899,0),1),body!$A$2:$A$34,0),1),"")</f>
        <v/>
      </c>
      <c r="L264" t="str">
        <f>IFERROR(INDEX(body!$F$2:$F$34,MATCH(INDEX(souhrn!$C$2:$C$1899,MATCH(CONCATENATE("20#",$B264),souhrn!$E$2:$E$1899,0),1),body!$A$2:$A$34,0),1),"")</f>
        <v/>
      </c>
      <c r="M264" t="str">
        <f>IFERROR(INDEX(body!$F$2:$F$34,MATCH(INDEX(souhrn!$C$2:$C$1899,MATCH(CONCATENATE("21#",$B264),souhrn!$E$2:$E$1899,0),1),body!$A$2:$A$34,0),1),"")</f>
        <v/>
      </c>
      <c r="N264" t="str">
        <f>IFERROR(INDEX(body!$F$2:$F$34,MATCH(INDEX(souhrn!$C$2:$C$1899,MATCH(CONCATENATE("22#",$B264),souhrn!$E$2:$E$1899,0),1),body!$A$2:$A$34,0),1),"")</f>
        <v/>
      </c>
      <c r="O264" t="str">
        <f>IFERROR(INDEX(body!$F$2:$F$34,MATCH(INDEX(souhrn!$C$2:$C$1899,MATCH(CONCATENATE("23#",$B264),souhrn!$E$2:$E$1899,0),1),body!$A$2:$A$34,0),1),"")</f>
        <v/>
      </c>
      <c r="P264" t="str">
        <f>IFERROR(INDEX(body!$F$2:$F$34,MATCH(INDEX(souhrn!$C$2:$C$1899,MATCH(CONCATENATE("24#",$B264),souhrn!$E$2:$E$1899,0),1),body!$A$2:$A$34,0),1),"")</f>
        <v/>
      </c>
      <c r="Q264" t="str">
        <f>IFERROR(INDEX(body!$D$2:$D$34,MATCH(INDEX(souhrn!$C$2:$C$1899,MATCH(CONCATENATE("9#",$B264),souhrn!$E$2:$E$1899,0),1),body!$A$2:$A$34,0),1),"")</f>
        <v/>
      </c>
      <c r="R264" t="str">
        <f>IFERROR(INDEX(body!$D$2:$D$34,MATCH(INDEX(souhrn!$C$2:$C$1899,MATCH(CONCATENATE("10#",$B264),souhrn!$E$2:$E$1899,0),1),body!$A$2:$A$34,0),1),"")</f>
        <v/>
      </c>
      <c r="S264" t="str">
        <f>IFERROR(INDEX(body!$C$2:$C$34,MATCH(INDEX(souhrn!$C$2:$C$1899,MATCH(CONCATENATE("11#",$B264),souhrn!$E$2:$E$1899,0),1),body!$A$2:$A$34,0),1),"")</f>
        <v/>
      </c>
      <c r="T264" t="str">
        <f>IFERROR(INDEX(body!$C$2:$C$34,MATCH(INDEX(souhrn!$C$2:$C$1899,MATCH(CONCATENATE("12#",$B264),souhrn!$E$2:$E$1899,0),1),body!$A$2:$A$34,0),1),"")</f>
        <v/>
      </c>
      <c r="U264" t="str">
        <f>IFERROR(INDEX(body!$C$2:$C$34,MATCH(INDEX(souhrn!$C$2:$C$1899,MATCH(CONCATENATE("13#",$B264),souhrn!$E$2:$E$1899,0),1),body!$A$2:$A$34,0),1),"")</f>
        <v/>
      </c>
      <c r="V264" t="str">
        <f>IFERROR(INDEX(body!$C$2:$C$34,MATCH(INDEX(souhrn!$C$2:$C$1899,MATCH(CONCATENATE("14#",$B264),souhrn!$E$2:$E$1899,0),1),body!$A$2:$A$34,0),1),"")</f>
        <v/>
      </c>
      <c r="W264">
        <f>IFERROR(INDEX(body!$E$2:$E$34,MATCH(INDEX(souhrn!$C$2:$C$1899,MATCH(CONCATENATE("15#",$B264),souhrn!$E$2:$E$1899,0),1),body!$A$2:$A$34,0),1),"")</f>
        <v>4</v>
      </c>
      <c r="X264">
        <f>IFERROR(INDEX(body!$E$2:$E$34,MATCH(INDEX(souhrn!$C$2:$C$1899,MATCH(CONCATENATE("16#",$B264),souhrn!$E$2:$E$1899,0),1),body!$A$2:$A$34,0),1),"")</f>
        <v>8</v>
      </c>
      <c r="Y264">
        <f>IFERROR(INDEX(body!$E$2:$E$34,MATCH(INDEX(souhrn!$C$2:$C$1899,MATCH(CONCATENATE("17#",$B264),souhrn!$E$2:$E$1899,0),1),body!$A$2:$A$34,0),1),"")</f>
        <v>2</v>
      </c>
      <c r="Z264">
        <f>IFERROR(INDEX(body!$E$2:$E$34,MATCH(INDEX(souhrn!$C$2:$C$1899,MATCH(CONCATENATE("18#",$B264),souhrn!$E$2:$E$1899,0),1),body!$A$2:$A$34,0),1),"")</f>
        <v>18</v>
      </c>
      <c r="AA264">
        <f>INDEX(zavody!B:B,MATCH(B264,zavody!A:A,0))</f>
        <v>4</v>
      </c>
      <c r="AB264">
        <f t="shared" si="23"/>
        <v>32</v>
      </c>
      <c r="AC264">
        <f t="shared" si="24"/>
        <v>32</v>
      </c>
      <c r="AD264">
        <v>260</v>
      </c>
      <c r="AE264">
        <f t="shared" si="22"/>
        <v>0</v>
      </c>
      <c r="AF264">
        <v>100</v>
      </c>
    </row>
    <row r="265" spans="1:32" x14ac:dyDescent="0.45">
      <c r="A265">
        <v>2796</v>
      </c>
      <c r="B265" t="s">
        <v>33</v>
      </c>
      <c r="C265" t="str">
        <f>IFERROR(INDEX(body!$B$2:$B$34,MATCH(INDEX(souhrn!$C$2:$C$1899,MATCH(CONCATENATE("1#",$B265),souhrn!$E$2:$E$1899,0),1),body!$A$2:$A$34,0),1),"")</f>
        <v/>
      </c>
      <c r="D265" t="str">
        <f>IFERROR(INDEX(body!$B$2:$B$34,MATCH(INDEX(souhrn!$C$2:$C$1899,MATCH(CONCATENATE("2#",$B265),souhrn!$E$2:$E$1899,0),1),body!$A$2:$A$34,0),1),"")</f>
        <v/>
      </c>
      <c r="E265" t="str">
        <f>IFERROR(INDEX(body!$B$2:$B$34,MATCH(INDEX(souhrn!$C$2:$C$1899,MATCH(CONCATENATE("3#",$B265),souhrn!$E$2:$E$1899,0),1),body!$A$2:$A$34,0),1),"")</f>
        <v/>
      </c>
      <c r="F265" t="str">
        <f>IFERROR(INDEX(body!$B$2:$B$34,MATCH(INDEX(souhrn!$C$2:$C$1899,MATCH(CONCATENATE("4#",$B265),souhrn!$E$2:$E$1899,0),1),body!$A$2:$A$34,0),1),"")</f>
        <v/>
      </c>
      <c r="G265" t="str">
        <f>IFERROR(INDEX(body!$B$2:$B$34,MATCH(INDEX(souhrn!$C$2:$C$1899,MATCH(CONCATENATE("5#",$B265),souhrn!$E$2:$E$1899,0),1),body!$A$2:$A$34,0),1),"")</f>
        <v/>
      </c>
      <c r="H265" t="str">
        <f>IFERROR(INDEX(body!$B$2:$B$34,MATCH(INDEX(souhrn!$C$2:$C$1899,MATCH(CONCATENATE("6#",$B265),souhrn!$E$2:$E$1899,0),1),body!$A$2:$A$34,0),1),"")</f>
        <v/>
      </c>
      <c r="I265" t="str">
        <f>IFERROR(INDEX(body!$B$2:$B$34,MATCH(INDEX(souhrn!$C$2:$C$1899,MATCH(CONCATENATE("7#",$B265),souhrn!$E$2:$E$1899,0),1),body!$A$2:$A$34,0),1),"")</f>
        <v/>
      </c>
      <c r="J265" t="str">
        <f>IFERROR(INDEX(body!$B$2:$B$34,MATCH(INDEX(souhrn!$C$2:$C$1899,MATCH(CONCATENATE("8#",$B265),souhrn!$E$2:$E$1899,0),1),body!$A$2:$A$34,0),1),"")</f>
        <v/>
      </c>
      <c r="K265" t="str">
        <f>IFERROR(INDEX(body!$F$2:$F$34,MATCH(INDEX(souhrn!$C$2:$C$1899,MATCH(CONCATENATE("19#",$B265),souhrn!$E$2:$E$1899,0),1),body!$A$2:$A$34,0),1),"")</f>
        <v/>
      </c>
      <c r="L265" t="str">
        <f>IFERROR(INDEX(body!$F$2:$F$34,MATCH(INDEX(souhrn!$C$2:$C$1899,MATCH(CONCATENATE("20#",$B265),souhrn!$E$2:$E$1899,0),1),body!$A$2:$A$34,0),1),"")</f>
        <v/>
      </c>
      <c r="M265" t="str">
        <f>IFERROR(INDEX(body!$F$2:$F$34,MATCH(INDEX(souhrn!$C$2:$C$1899,MATCH(CONCATENATE("21#",$B265),souhrn!$E$2:$E$1899,0),1),body!$A$2:$A$34,0),1),"")</f>
        <v/>
      </c>
      <c r="N265" t="str">
        <f>IFERROR(INDEX(body!$F$2:$F$34,MATCH(INDEX(souhrn!$C$2:$C$1899,MATCH(CONCATENATE("22#",$B265),souhrn!$E$2:$E$1899,0),1),body!$A$2:$A$34,0),1),"")</f>
        <v/>
      </c>
      <c r="O265" t="str">
        <f>IFERROR(INDEX(body!$F$2:$F$34,MATCH(INDEX(souhrn!$C$2:$C$1899,MATCH(CONCATENATE("23#",$B265),souhrn!$E$2:$E$1899,0),1),body!$A$2:$A$34,0),1),"")</f>
        <v/>
      </c>
      <c r="P265" t="str">
        <f>IFERROR(INDEX(body!$F$2:$F$34,MATCH(INDEX(souhrn!$C$2:$C$1899,MATCH(CONCATENATE("24#",$B265),souhrn!$E$2:$E$1899,0),1),body!$A$2:$A$34,0),1),"")</f>
        <v/>
      </c>
      <c r="Q265" t="str">
        <f>IFERROR(INDEX(body!$D$2:$D$34,MATCH(INDEX(souhrn!$C$2:$C$1899,MATCH(CONCATENATE("9#",$B265),souhrn!$E$2:$E$1899,0),1),body!$A$2:$A$34,0),1),"")</f>
        <v/>
      </c>
      <c r="R265" t="str">
        <f>IFERROR(INDEX(body!$D$2:$D$34,MATCH(INDEX(souhrn!$C$2:$C$1899,MATCH(CONCATENATE("10#",$B265),souhrn!$E$2:$E$1899,0),1),body!$A$2:$A$34,0),1),"")</f>
        <v/>
      </c>
      <c r="S265" t="str">
        <f>IFERROR(INDEX(body!$C$2:$C$34,MATCH(INDEX(souhrn!$C$2:$C$1899,MATCH(CONCATENATE("11#",$B265),souhrn!$E$2:$E$1899,0),1),body!$A$2:$A$34,0),1),"")</f>
        <v/>
      </c>
      <c r="T265" t="str">
        <f>IFERROR(INDEX(body!$C$2:$C$34,MATCH(INDEX(souhrn!$C$2:$C$1899,MATCH(CONCATENATE("12#",$B265),souhrn!$E$2:$E$1899,0),1),body!$A$2:$A$34,0),1),"")</f>
        <v/>
      </c>
      <c r="U265" t="str">
        <f>IFERROR(INDEX(body!$C$2:$C$34,MATCH(INDEX(souhrn!$C$2:$C$1899,MATCH(CONCATENATE("13#",$B265),souhrn!$E$2:$E$1899,0),1),body!$A$2:$A$34,0),1),"")</f>
        <v/>
      </c>
      <c r="V265" t="str">
        <f>IFERROR(INDEX(body!$C$2:$C$34,MATCH(INDEX(souhrn!$C$2:$C$1899,MATCH(CONCATENATE("14#",$B265),souhrn!$E$2:$E$1899,0),1),body!$A$2:$A$34,0),1),"")</f>
        <v/>
      </c>
      <c r="W265">
        <f>IFERROR(INDEX(body!$E$2:$E$34,MATCH(INDEX(souhrn!$C$2:$C$1899,MATCH(CONCATENATE("15#",$B265),souhrn!$E$2:$E$1899,0),1),body!$A$2:$A$34,0),1),"")</f>
        <v>14</v>
      </c>
      <c r="X265">
        <f>IFERROR(INDEX(body!$E$2:$E$34,MATCH(INDEX(souhrn!$C$2:$C$1899,MATCH(CONCATENATE("16#",$B265),souhrn!$E$2:$E$1899,0),1),body!$A$2:$A$34,0),1),"")</f>
        <v>6</v>
      </c>
      <c r="Y265">
        <f>IFERROR(INDEX(body!$E$2:$E$34,MATCH(INDEX(souhrn!$C$2:$C$1899,MATCH(CONCATENATE("17#",$B265),souhrn!$E$2:$E$1899,0),1),body!$A$2:$A$34,0),1),"")</f>
        <v>5</v>
      </c>
      <c r="Z265">
        <f>IFERROR(INDEX(body!$E$2:$E$34,MATCH(INDEX(souhrn!$C$2:$C$1899,MATCH(CONCATENATE("18#",$B265),souhrn!$E$2:$E$1899,0),1),body!$A$2:$A$34,0),1),"")</f>
        <v>5</v>
      </c>
      <c r="AA265">
        <f>INDEX(zavody!B:B,MATCH(B265,zavody!A:A,0))</f>
        <v>4</v>
      </c>
      <c r="AB265">
        <f t="shared" si="23"/>
        <v>30</v>
      </c>
      <c r="AC265">
        <f t="shared" si="24"/>
        <v>30</v>
      </c>
      <c r="AD265">
        <v>261</v>
      </c>
      <c r="AE265">
        <f t="shared" si="22"/>
        <v>0</v>
      </c>
      <c r="AF265">
        <v>60</v>
      </c>
    </row>
    <row r="266" spans="1:32" x14ac:dyDescent="0.45">
      <c r="A266">
        <v>2529</v>
      </c>
      <c r="B266" t="s">
        <v>289</v>
      </c>
      <c r="C266" t="str">
        <f>IFERROR(INDEX(body!$B$2:$B$34,MATCH(INDEX(souhrn!$C$2:$C$1899,MATCH(CONCATENATE("1#",$B266),souhrn!$E$2:$E$1899,0),1),body!$A$2:$A$34,0),1),"")</f>
        <v/>
      </c>
      <c r="D266" t="str">
        <f>IFERROR(INDEX(body!$B$2:$B$34,MATCH(INDEX(souhrn!$C$2:$C$1899,MATCH(CONCATENATE("2#",$B266),souhrn!$E$2:$E$1899,0),1),body!$A$2:$A$34,0),1),"")</f>
        <v/>
      </c>
      <c r="E266" t="str">
        <f>IFERROR(INDEX(body!$B$2:$B$34,MATCH(INDEX(souhrn!$C$2:$C$1899,MATCH(CONCATENATE("3#",$B266),souhrn!$E$2:$E$1899,0),1),body!$A$2:$A$34,0),1),"")</f>
        <v/>
      </c>
      <c r="F266" t="str">
        <f>IFERROR(INDEX(body!$B$2:$B$34,MATCH(INDEX(souhrn!$C$2:$C$1899,MATCH(CONCATENATE("4#",$B266),souhrn!$E$2:$E$1899,0),1),body!$A$2:$A$34,0),1),"")</f>
        <v/>
      </c>
      <c r="G266" t="str">
        <f>IFERROR(INDEX(body!$B$2:$B$34,MATCH(INDEX(souhrn!$C$2:$C$1899,MATCH(CONCATENATE("5#",$B266),souhrn!$E$2:$E$1899,0),1),body!$A$2:$A$34,0),1),"")</f>
        <v/>
      </c>
      <c r="H266" t="str">
        <f>IFERROR(INDEX(body!$B$2:$B$34,MATCH(INDEX(souhrn!$C$2:$C$1899,MATCH(CONCATENATE("6#",$B266),souhrn!$E$2:$E$1899,0),1),body!$A$2:$A$34,0),1),"")</f>
        <v/>
      </c>
      <c r="I266" t="str">
        <f>IFERROR(INDEX(body!$B$2:$B$34,MATCH(INDEX(souhrn!$C$2:$C$1899,MATCH(CONCATENATE("7#",$B266),souhrn!$E$2:$E$1899,0),1),body!$A$2:$A$34,0),1),"")</f>
        <v/>
      </c>
      <c r="J266" t="str">
        <f>IFERROR(INDEX(body!$B$2:$B$34,MATCH(INDEX(souhrn!$C$2:$C$1899,MATCH(CONCATENATE("8#",$B266),souhrn!$E$2:$E$1899,0),1),body!$A$2:$A$34,0),1),"")</f>
        <v/>
      </c>
      <c r="K266" t="str">
        <f>IFERROR(INDEX(body!$F$2:$F$34,MATCH(INDEX(souhrn!$C$2:$C$1899,MATCH(CONCATENATE("19#",$B266),souhrn!$E$2:$E$1899,0),1),body!$A$2:$A$34,0),1),"")</f>
        <v/>
      </c>
      <c r="L266" t="str">
        <f>IFERROR(INDEX(body!$F$2:$F$34,MATCH(INDEX(souhrn!$C$2:$C$1899,MATCH(CONCATENATE("20#",$B266),souhrn!$E$2:$E$1899,0),1),body!$A$2:$A$34,0),1),"")</f>
        <v/>
      </c>
      <c r="M266" t="str">
        <f>IFERROR(INDEX(body!$F$2:$F$34,MATCH(INDEX(souhrn!$C$2:$C$1899,MATCH(CONCATENATE("21#",$B266),souhrn!$E$2:$E$1899,0),1),body!$A$2:$A$34,0),1),"")</f>
        <v/>
      </c>
      <c r="N266" t="str">
        <f>IFERROR(INDEX(body!$F$2:$F$34,MATCH(INDEX(souhrn!$C$2:$C$1899,MATCH(CONCATENATE("22#",$B266),souhrn!$E$2:$E$1899,0),1),body!$A$2:$A$34,0),1),"")</f>
        <v/>
      </c>
      <c r="O266" t="str">
        <f>IFERROR(INDEX(body!$F$2:$F$34,MATCH(INDEX(souhrn!$C$2:$C$1899,MATCH(CONCATENATE("23#",$B266),souhrn!$E$2:$E$1899,0),1),body!$A$2:$A$34,0),1),"")</f>
        <v/>
      </c>
      <c r="P266" t="str">
        <f>IFERROR(INDEX(body!$F$2:$F$34,MATCH(INDEX(souhrn!$C$2:$C$1899,MATCH(CONCATENATE("24#",$B266),souhrn!$E$2:$E$1899,0),1),body!$A$2:$A$34,0),1),"")</f>
        <v/>
      </c>
      <c r="Q266">
        <f>IFERROR(INDEX(body!$D$2:$D$34,MATCH(INDEX(souhrn!$C$2:$C$1899,MATCH(CONCATENATE("9#",$B266),souhrn!$E$2:$E$1899,0),1),body!$A$2:$A$34,0),1),"")</f>
        <v>16</v>
      </c>
      <c r="R266">
        <f>IFERROR(INDEX(body!$D$2:$D$34,MATCH(INDEX(souhrn!$C$2:$C$1899,MATCH(CONCATENATE("10#",$B266),souhrn!$E$2:$E$1899,0),1),body!$A$2:$A$34,0),1),"")</f>
        <v>12</v>
      </c>
      <c r="S266" t="str">
        <f>IFERROR(INDEX(body!$C$2:$C$34,MATCH(INDEX(souhrn!$C$2:$C$1899,MATCH(CONCATENATE("11#",$B266),souhrn!$E$2:$E$1899,0),1),body!$A$2:$A$34,0),1),"")</f>
        <v/>
      </c>
      <c r="T266" t="str">
        <f>IFERROR(INDEX(body!$C$2:$C$34,MATCH(INDEX(souhrn!$C$2:$C$1899,MATCH(CONCATENATE("12#",$B266),souhrn!$E$2:$E$1899,0),1),body!$A$2:$A$34,0),1),"")</f>
        <v/>
      </c>
      <c r="U266" t="str">
        <f>IFERROR(INDEX(body!$C$2:$C$34,MATCH(INDEX(souhrn!$C$2:$C$1899,MATCH(CONCATENATE("13#",$B266),souhrn!$E$2:$E$1899,0),1),body!$A$2:$A$34,0),1),"")</f>
        <v/>
      </c>
      <c r="V266" t="str">
        <f>IFERROR(INDEX(body!$C$2:$C$34,MATCH(INDEX(souhrn!$C$2:$C$1899,MATCH(CONCATENATE("14#",$B266),souhrn!$E$2:$E$1899,0),1),body!$A$2:$A$34,0),1),"")</f>
        <v/>
      </c>
      <c r="W266" t="str">
        <f>IFERROR(INDEX(body!$E$2:$E$34,MATCH(INDEX(souhrn!$C$2:$C$1899,MATCH(CONCATENATE("15#",$B266),souhrn!$E$2:$E$1899,0),1),body!$A$2:$A$34,0),1),"")</f>
        <v/>
      </c>
      <c r="X266" t="str">
        <f>IFERROR(INDEX(body!$E$2:$E$34,MATCH(INDEX(souhrn!$C$2:$C$1899,MATCH(CONCATENATE("16#",$B266),souhrn!$E$2:$E$1899,0),1),body!$A$2:$A$34,0),1),"")</f>
        <v/>
      </c>
      <c r="Y266" t="str">
        <f>IFERROR(INDEX(body!$E$2:$E$34,MATCH(INDEX(souhrn!$C$2:$C$1899,MATCH(CONCATENATE("17#",$B266),souhrn!$E$2:$E$1899,0),1),body!$A$2:$A$34,0),1),"")</f>
        <v/>
      </c>
      <c r="Z266" t="str">
        <f>IFERROR(INDEX(body!$E$2:$E$34,MATCH(INDEX(souhrn!$C$2:$C$1899,MATCH(CONCATENATE("18#",$B266),souhrn!$E$2:$E$1899,0),1),body!$A$2:$A$34,0),1),"")</f>
        <v/>
      </c>
      <c r="AA266">
        <f>INDEX(zavody!B:B,MATCH(B266,zavody!A:A,0))</f>
        <v>2</v>
      </c>
      <c r="AB266">
        <f t="shared" si="23"/>
        <v>28</v>
      </c>
      <c r="AC266">
        <f t="shared" si="24"/>
        <v>28</v>
      </c>
      <c r="AD266">
        <v>262</v>
      </c>
      <c r="AE266">
        <f t="shared" si="22"/>
        <v>28</v>
      </c>
      <c r="AF266">
        <v>49</v>
      </c>
    </row>
    <row r="267" spans="1:32" x14ac:dyDescent="0.45">
      <c r="A267">
        <v>5998</v>
      </c>
      <c r="B267" t="s">
        <v>259</v>
      </c>
      <c r="C267" t="str">
        <f>IFERROR(INDEX(body!$B$2:$B$34,MATCH(INDEX(souhrn!$C$2:$C$1899,MATCH(CONCATENATE("1#",$B267),souhrn!$E$2:$E$1899,0),1),body!$A$2:$A$34,0),1),"")</f>
        <v/>
      </c>
      <c r="D267" t="str">
        <f>IFERROR(INDEX(body!$B$2:$B$34,MATCH(INDEX(souhrn!$C$2:$C$1899,MATCH(CONCATENATE("2#",$B267),souhrn!$E$2:$E$1899,0),1),body!$A$2:$A$34,0),1),"")</f>
        <v/>
      </c>
      <c r="E267" t="str">
        <f>IFERROR(INDEX(body!$B$2:$B$34,MATCH(INDEX(souhrn!$C$2:$C$1899,MATCH(CONCATENATE("3#",$B267),souhrn!$E$2:$E$1899,0),1),body!$A$2:$A$34,0),1),"")</f>
        <v/>
      </c>
      <c r="F267" t="str">
        <f>IFERROR(INDEX(body!$B$2:$B$34,MATCH(INDEX(souhrn!$C$2:$C$1899,MATCH(CONCATENATE("4#",$B267),souhrn!$E$2:$E$1899,0),1),body!$A$2:$A$34,0),1),"")</f>
        <v/>
      </c>
      <c r="G267" t="str">
        <f>IFERROR(INDEX(body!$B$2:$B$34,MATCH(INDEX(souhrn!$C$2:$C$1899,MATCH(CONCATENATE("5#",$B267),souhrn!$E$2:$E$1899,0),1),body!$A$2:$A$34,0),1),"")</f>
        <v/>
      </c>
      <c r="H267" t="str">
        <f>IFERROR(INDEX(body!$B$2:$B$34,MATCH(INDEX(souhrn!$C$2:$C$1899,MATCH(CONCATENATE("6#",$B267),souhrn!$E$2:$E$1899,0),1),body!$A$2:$A$34,0),1),"")</f>
        <v/>
      </c>
      <c r="I267" t="str">
        <f>IFERROR(INDEX(body!$B$2:$B$34,MATCH(INDEX(souhrn!$C$2:$C$1899,MATCH(CONCATENATE("7#",$B267),souhrn!$E$2:$E$1899,0),1),body!$A$2:$A$34,0),1),"")</f>
        <v/>
      </c>
      <c r="J267" t="str">
        <f>IFERROR(INDEX(body!$B$2:$B$34,MATCH(INDEX(souhrn!$C$2:$C$1899,MATCH(CONCATENATE("8#",$B267),souhrn!$E$2:$E$1899,0),1),body!$A$2:$A$34,0),1),"")</f>
        <v/>
      </c>
      <c r="K267" t="str">
        <f>IFERROR(INDEX(body!$F$2:$F$34,MATCH(INDEX(souhrn!$C$2:$C$1899,MATCH(CONCATENATE("19#",$B267),souhrn!$E$2:$E$1899,0),1),body!$A$2:$A$34,0),1),"")</f>
        <v/>
      </c>
      <c r="L267" t="str">
        <f>IFERROR(INDEX(body!$F$2:$F$34,MATCH(INDEX(souhrn!$C$2:$C$1899,MATCH(CONCATENATE("20#",$B267),souhrn!$E$2:$E$1899,0),1),body!$A$2:$A$34,0),1),"")</f>
        <v/>
      </c>
      <c r="M267" t="str">
        <f>IFERROR(INDEX(body!$F$2:$F$34,MATCH(INDEX(souhrn!$C$2:$C$1899,MATCH(CONCATENATE("21#",$B267),souhrn!$E$2:$E$1899,0),1),body!$A$2:$A$34,0),1),"")</f>
        <v/>
      </c>
      <c r="N267" t="str">
        <f>IFERROR(INDEX(body!$F$2:$F$34,MATCH(INDEX(souhrn!$C$2:$C$1899,MATCH(CONCATENATE("22#",$B267),souhrn!$E$2:$E$1899,0),1),body!$A$2:$A$34,0),1),"")</f>
        <v/>
      </c>
      <c r="O267" t="str">
        <f>IFERROR(INDEX(body!$F$2:$F$34,MATCH(INDEX(souhrn!$C$2:$C$1899,MATCH(CONCATENATE("23#",$B267),souhrn!$E$2:$E$1899,0),1),body!$A$2:$A$34,0),1),"")</f>
        <v/>
      </c>
      <c r="P267" t="str">
        <f>IFERROR(INDEX(body!$F$2:$F$34,MATCH(INDEX(souhrn!$C$2:$C$1899,MATCH(CONCATENATE("24#",$B267),souhrn!$E$2:$E$1899,0),1),body!$A$2:$A$34,0),1),"")</f>
        <v/>
      </c>
      <c r="Q267" t="str">
        <f>IFERROR(INDEX(body!$D$2:$D$34,MATCH(INDEX(souhrn!$C$2:$C$1899,MATCH(CONCATENATE("9#",$B267),souhrn!$E$2:$E$1899,0),1),body!$A$2:$A$34,0),1),"")</f>
        <v/>
      </c>
      <c r="R267" t="str">
        <f>IFERROR(INDEX(body!$D$2:$D$34,MATCH(INDEX(souhrn!$C$2:$C$1899,MATCH(CONCATENATE("10#",$B267),souhrn!$E$2:$E$1899,0),1),body!$A$2:$A$34,0),1),"")</f>
        <v/>
      </c>
      <c r="S267">
        <f>IFERROR(INDEX(body!$C$2:$C$34,MATCH(INDEX(souhrn!$C$2:$C$1899,MATCH(CONCATENATE("11#",$B267),souhrn!$E$2:$E$1899,0),1),body!$A$2:$A$34,0),1),"")</f>
        <v>8</v>
      </c>
      <c r="T267">
        <f>IFERROR(INDEX(body!$C$2:$C$34,MATCH(INDEX(souhrn!$C$2:$C$1899,MATCH(CONCATENATE("12#",$B267),souhrn!$E$2:$E$1899,0),1),body!$A$2:$A$34,0),1),"")</f>
        <v>20</v>
      </c>
      <c r="U267" t="str">
        <f>IFERROR(INDEX(body!$C$2:$C$34,MATCH(INDEX(souhrn!$C$2:$C$1899,MATCH(CONCATENATE("13#",$B267),souhrn!$E$2:$E$1899,0),1),body!$A$2:$A$34,0),1),"")</f>
        <v/>
      </c>
      <c r="V267" t="str">
        <f>IFERROR(INDEX(body!$C$2:$C$34,MATCH(INDEX(souhrn!$C$2:$C$1899,MATCH(CONCATENATE("14#",$B267),souhrn!$E$2:$E$1899,0),1),body!$A$2:$A$34,0),1),"")</f>
        <v/>
      </c>
      <c r="W267" t="str">
        <f>IFERROR(INDEX(body!$E$2:$E$34,MATCH(INDEX(souhrn!$C$2:$C$1899,MATCH(CONCATENATE("15#",$B267),souhrn!$E$2:$E$1899,0),1),body!$A$2:$A$34,0),1),"")</f>
        <v/>
      </c>
      <c r="X267" t="str">
        <f>IFERROR(INDEX(body!$E$2:$E$34,MATCH(INDEX(souhrn!$C$2:$C$1899,MATCH(CONCATENATE("16#",$B267),souhrn!$E$2:$E$1899,0),1),body!$A$2:$A$34,0),1),"")</f>
        <v/>
      </c>
      <c r="Y267" t="str">
        <f>IFERROR(INDEX(body!$E$2:$E$34,MATCH(INDEX(souhrn!$C$2:$C$1899,MATCH(CONCATENATE("17#",$B267),souhrn!$E$2:$E$1899,0),1),body!$A$2:$A$34,0),1),"")</f>
        <v/>
      </c>
      <c r="Z267" t="str">
        <f>IFERROR(INDEX(body!$E$2:$E$34,MATCH(INDEX(souhrn!$C$2:$C$1899,MATCH(CONCATENATE("18#",$B267),souhrn!$E$2:$E$1899,0),1),body!$A$2:$A$34,0),1),"")</f>
        <v/>
      </c>
      <c r="AA267">
        <f>INDEX(zavody!B:B,MATCH(B267,zavody!A:A,0))</f>
        <v>2</v>
      </c>
      <c r="AB267">
        <f t="shared" si="23"/>
        <v>28</v>
      </c>
      <c r="AC267">
        <f t="shared" si="24"/>
        <v>28</v>
      </c>
      <c r="AD267">
        <v>263</v>
      </c>
      <c r="AE267">
        <f t="shared" si="22"/>
        <v>28</v>
      </c>
      <c r="AF267">
        <v>174</v>
      </c>
    </row>
    <row r="268" spans="1:32" x14ac:dyDescent="0.45">
      <c r="A268">
        <v>6913</v>
      </c>
      <c r="B268" t="s">
        <v>261</v>
      </c>
      <c r="C268" t="str">
        <f>IFERROR(INDEX(body!$B$2:$B$34,MATCH(INDEX(souhrn!$C$2:$C$1899,MATCH(CONCATENATE("1#",$B268),souhrn!$E$2:$E$1899,0),1),body!$A$2:$A$34,0),1),"")</f>
        <v/>
      </c>
      <c r="D268" t="str">
        <f>IFERROR(INDEX(body!$B$2:$B$34,MATCH(INDEX(souhrn!$C$2:$C$1899,MATCH(CONCATENATE("2#",$B268),souhrn!$E$2:$E$1899,0),1),body!$A$2:$A$34,0),1),"")</f>
        <v/>
      </c>
      <c r="E268" t="str">
        <f>IFERROR(INDEX(body!$B$2:$B$34,MATCH(INDEX(souhrn!$C$2:$C$1899,MATCH(CONCATENATE("3#",$B268),souhrn!$E$2:$E$1899,0),1),body!$A$2:$A$34,0),1),"")</f>
        <v/>
      </c>
      <c r="F268" t="str">
        <f>IFERROR(INDEX(body!$B$2:$B$34,MATCH(INDEX(souhrn!$C$2:$C$1899,MATCH(CONCATENATE("4#",$B268),souhrn!$E$2:$E$1899,0),1),body!$A$2:$A$34,0),1),"")</f>
        <v/>
      </c>
      <c r="G268" t="str">
        <f>IFERROR(INDEX(body!$B$2:$B$34,MATCH(INDEX(souhrn!$C$2:$C$1899,MATCH(CONCATENATE("5#",$B268),souhrn!$E$2:$E$1899,0),1),body!$A$2:$A$34,0),1),"")</f>
        <v/>
      </c>
      <c r="H268" t="str">
        <f>IFERROR(INDEX(body!$B$2:$B$34,MATCH(INDEX(souhrn!$C$2:$C$1899,MATCH(CONCATENATE("6#",$B268),souhrn!$E$2:$E$1899,0),1),body!$A$2:$A$34,0),1),"")</f>
        <v/>
      </c>
      <c r="I268" t="str">
        <f>IFERROR(INDEX(body!$B$2:$B$34,MATCH(INDEX(souhrn!$C$2:$C$1899,MATCH(CONCATENATE("7#",$B268),souhrn!$E$2:$E$1899,0),1),body!$A$2:$A$34,0),1),"")</f>
        <v/>
      </c>
      <c r="J268" t="str">
        <f>IFERROR(INDEX(body!$B$2:$B$34,MATCH(INDEX(souhrn!$C$2:$C$1899,MATCH(CONCATENATE("8#",$B268),souhrn!$E$2:$E$1899,0),1),body!$A$2:$A$34,0),1),"")</f>
        <v/>
      </c>
      <c r="K268" t="str">
        <f>IFERROR(INDEX(body!$F$2:$F$34,MATCH(INDEX(souhrn!$C$2:$C$1899,MATCH(CONCATENATE("19#",$B268),souhrn!$E$2:$E$1899,0),1),body!$A$2:$A$34,0),1),"")</f>
        <v/>
      </c>
      <c r="L268" t="str">
        <f>IFERROR(INDEX(body!$F$2:$F$34,MATCH(INDEX(souhrn!$C$2:$C$1899,MATCH(CONCATENATE("20#",$B268),souhrn!$E$2:$E$1899,0),1),body!$A$2:$A$34,0),1),"")</f>
        <v/>
      </c>
      <c r="M268" t="str">
        <f>IFERROR(INDEX(body!$F$2:$F$34,MATCH(INDEX(souhrn!$C$2:$C$1899,MATCH(CONCATENATE("21#",$B268),souhrn!$E$2:$E$1899,0),1),body!$A$2:$A$34,0),1),"")</f>
        <v/>
      </c>
      <c r="N268" t="str">
        <f>IFERROR(INDEX(body!$F$2:$F$34,MATCH(INDEX(souhrn!$C$2:$C$1899,MATCH(CONCATENATE("22#",$B268),souhrn!$E$2:$E$1899,0),1),body!$A$2:$A$34,0),1),"")</f>
        <v/>
      </c>
      <c r="O268" t="str">
        <f>IFERROR(INDEX(body!$F$2:$F$34,MATCH(INDEX(souhrn!$C$2:$C$1899,MATCH(CONCATENATE("23#",$B268),souhrn!$E$2:$E$1899,0),1),body!$A$2:$A$34,0),1),"")</f>
        <v/>
      </c>
      <c r="P268" t="str">
        <f>IFERROR(INDEX(body!$F$2:$F$34,MATCH(INDEX(souhrn!$C$2:$C$1899,MATCH(CONCATENATE("24#",$B268),souhrn!$E$2:$E$1899,0),1),body!$A$2:$A$34,0),1),"")</f>
        <v/>
      </c>
      <c r="Q268" t="str">
        <f>IFERROR(INDEX(body!$D$2:$D$34,MATCH(INDEX(souhrn!$C$2:$C$1899,MATCH(CONCATENATE("9#",$B268),souhrn!$E$2:$E$1899,0),1),body!$A$2:$A$34,0),1),"")</f>
        <v/>
      </c>
      <c r="R268" t="str">
        <f>IFERROR(INDEX(body!$D$2:$D$34,MATCH(INDEX(souhrn!$C$2:$C$1899,MATCH(CONCATENATE("10#",$B268),souhrn!$E$2:$E$1899,0),1),body!$A$2:$A$34,0),1),"")</f>
        <v/>
      </c>
      <c r="S268">
        <f>IFERROR(INDEX(body!$C$2:$C$34,MATCH(INDEX(souhrn!$C$2:$C$1899,MATCH(CONCATENATE("11#",$B268),souhrn!$E$2:$E$1899,0),1),body!$A$2:$A$34,0),1),"")</f>
        <v>12</v>
      </c>
      <c r="T268">
        <f>IFERROR(INDEX(body!$C$2:$C$34,MATCH(INDEX(souhrn!$C$2:$C$1899,MATCH(CONCATENATE("12#",$B268),souhrn!$E$2:$E$1899,0),1),body!$A$2:$A$34,0),1),"")</f>
        <v>16</v>
      </c>
      <c r="U268" t="str">
        <f>IFERROR(INDEX(body!$C$2:$C$34,MATCH(INDEX(souhrn!$C$2:$C$1899,MATCH(CONCATENATE("13#",$B268),souhrn!$E$2:$E$1899,0),1),body!$A$2:$A$34,0),1),"")</f>
        <v/>
      </c>
      <c r="V268" t="str">
        <f>IFERROR(INDEX(body!$C$2:$C$34,MATCH(INDEX(souhrn!$C$2:$C$1899,MATCH(CONCATENATE("14#",$B268),souhrn!$E$2:$E$1899,0),1),body!$A$2:$A$34,0),1),"")</f>
        <v/>
      </c>
      <c r="W268" t="str">
        <f>IFERROR(INDEX(body!$E$2:$E$34,MATCH(INDEX(souhrn!$C$2:$C$1899,MATCH(CONCATENATE("15#",$B268),souhrn!$E$2:$E$1899,0),1),body!$A$2:$A$34,0),1),"")</f>
        <v/>
      </c>
      <c r="X268" t="str">
        <f>IFERROR(INDEX(body!$E$2:$E$34,MATCH(INDEX(souhrn!$C$2:$C$1899,MATCH(CONCATENATE("16#",$B268),souhrn!$E$2:$E$1899,0),1),body!$A$2:$A$34,0),1),"")</f>
        <v/>
      </c>
      <c r="Y268" t="str">
        <f>IFERROR(INDEX(body!$E$2:$E$34,MATCH(INDEX(souhrn!$C$2:$C$1899,MATCH(CONCATENATE("17#",$B268),souhrn!$E$2:$E$1899,0),1),body!$A$2:$A$34,0),1),"")</f>
        <v/>
      </c>
      <c r="Z268" t="str">
        <f>IFERROR(INDEX(body!$E$2:$E$34,MATCH(INDEX(souhrn!$C$2:$C$1899,MATCH(CONCATENATE("18#",$B268),souhrn!$E$2:$E$1899,0),1),body!$A$2:$A$34,0),1),"")</f>
        <v/>
      </c>
      <c r="AA268">
        <f>INDEX(zavody!B:B,MATCH(B268,zavody!A:A,0))</f>
        <v>2</v>
      </c>
      <c r="AB268">
        <f t="shared" si="23"/>
        <v>28</v>
      </c>
      <c r="AC268">
        <f t="shared" si="24"/>
        <v>28</v>
      </c>
      <c r="AD268">
        <v>264</v>
      </c>
    </row>
    <row r="269" spans="1:32" x14ac:dyDescent="0.45">
      <c r="A269">
        <v>7048</v>
      </c>
      <c r="B269" t="s">
        <v>290</v>
      </c>
      <c r="C269" t="str">
        <f>IFERROR(INDEX(body!$B$2:$B$34,MATCH(INDEX(souhrn!$C$2:$C$1899,MATCH(CONCATENATE("1#",$B269),souhrn!$E$2:$E$1899,0),1),body!$A$2:$A$34,0),1),"")</f>
        <v/>
      </c>
      <c r="D269" t="str">
        <f>IFERROR(INDEX(body!$B$2:$B$34,MATCH(INDEX(souhrn!$C$2:$C$1899,MATCH(CONCATENATE("2#",$B269),souhrn!$E$2:$E$1899,0),1),body!$A$2:$A$34,0),1),"")</f>
        <v/>
      </c>
      <c r="E269" t="str">
        <f>IFERROR(INDEX(body!$B$2:$B$34,MATCH(INDEX(souhrn!$C$2:$C$1899,MATCH(CONCATENATE("3#",$B269),souhrn!$E$2:$E$1899,0),1),body!$A$2:$A$34,0),1),"")</f>
        <v/>
      </c>
      <c r="F269" t="str">
        <f>IFERROR(INDEX(body!$B$2:$B$34,MATCH(INDEX(souhrn!$C$2:$C$1899,MATCH(CONCATENATE("4#",$B269),souhrn!$E$2:$E$1899,0),1),body!$A$2:$A$34,0),1),"")</f>
        <v/>
      </c>
      <c r="G269" t="str">
        <f>IFERROR(INDEX(body!$B$2:$B$34,MATCH(INDEX(souhrn!$C$2:$C$1899,MATCH(CONCATENATE("5#",$B269),souhrn!$E$2:$E$1899,0),1),body!$A$2:$A$34,0),1),"")</f>
        <v/>
      </c>
      <c r="H269" t="str">
        <f>IFERROR(INDEX(body!$B$2:$B$34,MATCH(INDEX(souhrn!$C$2:$C$1899,MATCH(CONCATENATE("6#",$B269),souhrn!$E$2:$E$1899,0),1),body!$A$2:$A$34,0),1),"")</f>
        <v/>
      </c>
      <c r="I269" t="str">
        <f>IFERROR(INDEX(body!$B$2:$B$34,MATCH(INDEX(souhrn!$C$2:$C$1899,MATCH(CONCATENATE("7#",$B269),souhrn!$E$2:$E$1899,0),1),body!$A$2:$A$34,0),1),"")</f>
        <v/>
      </c>
      <c r="J269" t="str">
        <f>IFERROR(INDEX(body!$B$2:$B$34,MATCH(INDEX(souhrn!$C$2:$C$1899,MATCH(CONCATENATE("8#",$B269),souhrn!$E$2:$E$1899,0),1),body!$A$2:$A$34,0),1),"")</f>
        <v/>
      </c>
      <c r="K269" t="str">
        <f>IFERROR(INDEX(body!$F$2:$F$34,MATCH(INDEX(souhrn!$C$2:$C$1899,MATCH(CONCATENATE("19#",$B269),souhrn!$E$2:$E$1899,0),1),body!$A$2:$A$34,0),1),"")</f>
        <v/>
      </c>
      <c r="L269" t="str">
        <f>IFERROR(INDEX(body!$F$2:$F$34,MATCH(INDEX(souhrn!$C$2:$C$1899,MATCH(CONCATENATE("20#",$B269),souhrn!$E$2:$E$1899,0),1),body!$A$2:$A$34,0),1),"")</f>
        <v/>
      </c>
      <c r="M269" t="str">
        <f>IFERROR(INDEX(body!$F$2:$F$34,MATCH(INDEX(souhrn!$C$2:$C$1899,MATCH(CONCATENATE("21#",$B269),souhrn!$E$2:$E$1899,0),1),body!$A$2:$A$34,0),1),"")</f>
        <v/>
      </c>
      <c r="N269" t="str">
        <f>IFERROR(INDEX(body!$F$2:$F$34,MATCH(INDEX(souhrn!$C$2:$C$1899,MATCH(CONCATENATE("22#",$B269),souhrn!$E$2:$E$1899,0),1),body!$A$2:$A$34,0),1),"")</f>
        <v/>
      </c>
      <c r="O269" t="str">
        <f>IFERROR(INDEX(body!$F$2:$F$34,MATCH(INDEX(souhrn!$C$2:$C$1899,MATCH(CONCATENATE("23#",$B269),souhrn!$E$2:$E$1899,0),1),body!$A$2:$A$34,0),1),"")</f>
        <v/>
      </c>
      <c r="P269" t="str">
        <f>IFERROR(INDEX(body!$F$2:$F$34,MATCH(INDEX(souhrn!$C$2:$C$1899,MATCH(CONCATENATE("24#",$B269),souhrn!$E$2:$E$1899,0),1),body!$A$2:$A$34,0),1),"")</f>
        <v/>
      </c>
      <c r="Q269">
        <f>IFERROR(INDEX(body!$D$2:$D$34,MATCH(INDEX(souhrn!$C$2:$C$1899,MATCH(CONCATENATE("9#",$B269),souhrn!$E$2:$E$1899,0),1),body!$A$2:$A$34,0),1),"")</f>
        <v>10</v>
      </c>
      <c r="R269">
        <f>IFERROR(INDEX(body!$D$2:$D$34,MATCH(INDEX(souhrn!$C$2:$C$1899,MATCH(CONCATENATE("10#",$B269),souhrn!$E$2:$E$1899,0),1),body!$A$2:$A$34,0),1),"")</f>
        <v>16</v>
      </c>
      <c r="S269" t="str">
        <f>IFERROR(INDEX(body!$C$2:$C$34,MATCH(INDEX(souhrn!$C$2:$C$1899,MATCH(CONCATENATE("11#",$B269),souhrn!$E$2:$E$1899,0),1),body!$A$2:$A$34,0),1),"")</f>
        <v/>
      </c>
      <c r="T269" t="str">
        <f>IFERROR(INDEX(body!$C$2:$C$34,MATCH(INDEX(souhrn!$C$2:$C$1899,MATCH(CONCATENATE("12#",$B269),souhrn!$E$2:$E$1899,0),1),body!$A$2:$A$34,0),1),"")</f>
        <v/>
      </c>
      <c r="U269" t="str">
        <f>IFERROR(INDEX(body!$C$2:$C$34,MATCH(INDEX(souhrn!$C$2:$C$1899,MATCH(CONCATENATE("13#",$B269),souhrn!$E$2:$E$1899,0),1),body!$A$2:$A$34,0),1),"")</f>
        <v/>
      </c>
      <c r="V269" t="str">
        <f>IFERROR(INDEX(body!$C$2:$C$34,MATCH(INDEX(souhrn!$C$2:$C$1899,MATCH(CONCATENATE("14#",$B269),souhrn!$E$2:$E$1899,0),1),body!$A$2:$A$34,0),1),"")</f>
        <v/>
      </c>
      <c r="W269" t="str">
        <f>IFERROR(INDEX(body!$E$2:$E$34,MATCH(INDEX(souhrn!$C$2:$C$1899,MATCH(CONCATENATE("15#",$B269),souhrn!$E$2:$E$1899,0),1),body!$A$2:$A$34,0),1),"")</f>
        <v/>
      </c>
      <c r="X269" t="str">
        <f>IFERROR(INDEX(body!$E$2:$E$34,MATCH(INDEX(souhrn!$C$2:$C$1899,MATCH(CONCATENATE("16#",$B269),souhrn!$E$2:$E$1899,0),1),body!$A$2:$A$34,0),1),"")</f>
        <v/>
      </c>
      <c r="Y269" t="str">
        <f>IFERROR(INDEX(body!$E$2:$E$34,MATCH(INDEX(souhrn!$C$2:$C$1899,MATCH(CONCATENATE("17#",$B269),souhrn!$E$2:$E$1899,0),1),body!$A$2:$A$34,0),1),"")</f>
        <v/>
      </c>
      <c r="Z269" t="str">
        <f>IFERROR(INDEX(body!$E$2:$E$34,MATCH(INDEX(souhrn!$C$2:$C$1899,MATCH(CONCATENATE("18#",$B269),souhrn!$E$2:$E$1899,0),1),body!$A$2:$A$34,0),1),"")</f>
        <v/>
      </c>
      <c r="AA269">
        <f>INDEX(zavody!B:B,MATCH(B269,zavody!A:A,0))</f>
        <v>2</v>
      </c>
      <c r="AB269">
        <f t="shared" si="23"/>
        <v>26</v>
      </c>
      <c r="AC269">
        <f t="shared" si="24"/>
        <v>26</v>
      </c>
      <c r="AD269">
        <v>265</v>
      </c>
    </row>
    <row r="270" spans="1:32" x14ac:dyDescent="0.45">
      <c r="A270">
        <v>3275</v>
      </c>
      <c r="B270" t="s">
        <v>46</v>
      </c>
      <c r="C270" t="str">
        <f>IFERROR(INDEX(body!$B$2:$B$34,MATCH(INDEX(souhrn!$C$2:$C$1899,MATCH(CONCATENATE("1#",$B270),souhrn!$E$2:$E$1899,0),1),body!$A$2:$A$34,0),1),"")</f>
        <v/>
      </c>
      <c r="D270" t="str">
        <f>IFERROR(INDEX(body!$B$2:$B$34,MATCH(INDEX(souhrn!$C$2:$C$1899,MATCH(CONCATENATE("2#",$B270),souhrn!$E$2:$E$1899,0),1),body!$A$2:$A$34,0),1),"")</f>
        <v/>
      </c>
      <c r="E270" t="str">
        <f>IFERROR(INDEX(body!$B$2:$B$34,MATCH(INDEX(souhrn!$C$2:$C$1899,MATCH(CONCATENATE("3#",$B270),souhrn!$E$2:$E$1899,0),1),body!$A$2:$A$34,0),1),"")</f>
        <v/>
      </c>
      <c r="F270" t="str">
        <f>IFERROR(INDEX(body!$B$2:$B$34,MATCH(INDEX(souhrn!$C$2:$C$1899,MATCH(CONCATENATE("4#",$B270),souhrn!$E$2:$E$1899,0),1),body!$A$2:$A$34,0),1),"")</f>
        <v/>
      </c>
      <c r="G270" t="str">
        <f>IFERROR(INDEX(body!$B$2:$B$34,MATCH(INDEX(souhrn!$C$2:$C$1899,MATCH(CONCATENATE("5#",$B270),souhrn!$E$2:$E$1899,0),1),body!$A$2:$A$34,0),1),"")</f>
        <v/>
      </c>
      <c r="H270" t="str">
        <f>IFERROR(INDEX(body!$B$2:$B$34,MATCH(INDEX(souhrn!$C$2:$C$1899,MATCH(CONCATENATE("6#",$B270),souhrn!$E$2:$E$1899,0),1),body!$A$2:$A$34,0),1),"")</f>
        <v/>
      </c>
      <c r="I270" t="str">
        <f>IFERROR(INDEX(body!$B$2:$B$34,MATCH(INDEX(souhrn!$C$2:$C$1899,MATCH(CONCATENATE("7#",$B270),souhrn!$E$2:$E$1899,0),1),body!$A$2:$A$34,0),1),"")</f>
        <v/>
      </c>
      <c r="J270" t="str">
        <f>IFERROR(INDEX(body!$B$2:$B$34,MATCH(INDEX(souhrn!$C$2:$C$1899,MATCH(CONCATENATE("8#",$B270),souhrn!$E$2:$E$1899,0),1),body!$A$2:$A$34,0),1),"")</f>
        <v/>
      </c>
      <c r="K270" t="str">
        <f>IFERROR(INDEX(body!$F$2:$F$34,MATCH(INDEX(souhrn!$C$2:$C$1899,MATCH(CONCATENATE("19#",$B270),souhrn!$E$2:$E$1899,0),1),body!$A$2:$A$34,0),1),"")</f>
        <v/>
      </c>
      <c r="L270" t="str">
        <f>IFERROR(INDEX(body!$F$2:$F$34,MATCH(INDEX(souhrn!$C$2:$C$1899,MATCH(CONCATENATE("20#",$B270),souhrn!$E$2:$E$1899,0),1),body!$A$2:$A$34,0),1),"")</f>
        <v/>
      </c>
      <c r="M270" t="str">
        <f>IFERROR(INDEX(body!$F$2:$F$34,MATCH(INDEX(souhrn!$C$2:$C$1899,MATCH(CONCATENATE("21#",$B270),souhrn!$E$2:$E$1899,0),1),body!$A$2:$A$34,0),1),"")</f>
        <v/>
      </c>
      <c r="N270" t="str">
        <f>IFERROR(INDEX(body!$F$2:$F$34,MATCH(INDEX(souhrn!$C$2:$C$1899,MATCH(CONCATENATE("22#",$B270),souhrn!$E$2:$E$1899,0),1),body!$A$2:$A$34,0),1),"")</f>
        <v/>
      </c>
      <c r="O270" t="str">
        <f>IFERROR(INDEX(body!$F$2:$F$34,MATCH(INDEX(souhrn!$C$2:$C$1899,MATCH(CONCATENATE("23#",$B270),souhrn!$E$2:$E$1899,0),1),body!$A$2:$A$34,0),1),"")</f>
        <v/>
      </c>
      <c r="P270" t="str">
        <f>IFERROR(INDEX(body!$F$2:$F$34,MATCH(INDEX(souhrn!$C$2:$C$1899,MATCH(CONCATENATE("24#",$B270),souhrn!$E$2:$E$1899,0),1),body!$A$2:$A$34,0),1),"")</f>
        <v/>
      </c>
      <c r="Q270" t="str">
        <f>IFERROR(INDEX(body!$D$2:$D$34,MATCH(INDEX(souhrn!$C$2:$C$1899,MATCH(CONCATENATE("9#",$B270),souhrn!$E$2:$E$1899,0),1),body!$A$2:$A$34,0),1),"")</f>
        <v/>
      </c>
      <c r="R270" t="str">
        <f>IFERROR(INDEX(body!$D$2:$D$34,MATCH(INDEX(souhrn!$C$2:$C$1899,MATCH(CONCATENATE("10#",$B270),souhrn!$E$2:$E$1899,0),1),body!$A$2:$A$34,0),1),"")</f>
        <v/>
      </c>
      <c r="S270" t="str">
        <f>IFERROR(INDEX(body!$C$2:$C$34,MATCH(INDEX(souhrn!$C$2:$C$1899,MATCH(CONCATENATE("11#",$B270),souhrn!$E$2:$E$1899,0),1),body!$A$2:$A$34,0),1),"")</f>
        <v/>
      </c>
      <c r="T270" t="str">
        <f>IFERROR(INDEX(body!$C$2:$C$34,MATCH(INDEX(souhrn!$C$2:$C$1899,MATCH(CONCATENATE("12#",$B270),souhrn!$E$2:$E$1899,0),1),body!$A$2:$A$34,0),1),"")</f>
        <v/>
      </c>
      <c r="U270" t="str">
        <f>IFERROR(INDEX(body!$C$2:$C$34,MATCH(INDEX(souhrn!$C$2:$C$1899,MATCH(CONCATENATE("13#",$B270),souhrn!$E$2:$E$1899,0),1),body!$A$2:$A$34,0),1),"")</f>
        <v/>
      </c>
      <c r="V270" t="str">
        <f>IFERROR(INDEX(body!$C$2:$C$34,MATCH(INDEX(souhrn!$C$2:$C$1899,MATCH(CONCATENATE("14#",$B270),souhrn!$E$2:$E$1899,0),1),body!$A$2:$A$34,0),1),"")</f>
        <v/>
      </c>
      <c r="W270">
        <f>IFERROR(INDEX(body!$E$2:$E$34,MATCH(INDEX(souhrn!$C$2:$C$1899,MATCH(CONCATENATE("15#",$B270),souhrn!$E$2:$E$1899,0),1),body!$A$2:$A$34,0),1),"")</f>
        <v>2</v>
      </c>
      <c r="X270">
        <f>IFERROR(INDEX(body!$E$2:$E$34,MATCH(INDEX(souhrn!$C$2:$C$1899,MATCH(CONCATENATE("16#",$B270),souhrn!$E$2:$E$1899,0),1),body!$A$2:$A$34,0),1),"")</f>
        <v>14</v>
      </c>
      <c r="Y270">
        <f>IFERROR(INDEX(body!$E$2:$E$34,MATCH(INDEX(souhrn!$C$2:$C$1899,MATCH(CONCATENATE("17#",$B270),souhrn!$E$2:$E$1899,0),1),body!$A$2:$A$34,0),1),"")</f>
        <v>2</v>
      </c>
      <c r="Z270">
        <f>IFERROR(INDEX(body!$E$2:$E$34,MATCH(INDEX(souhrn!$C$2:$C$1899,MATCH(CONCATENATE("18#",$B270),souhrn!$E$2:$E$1899,0),1),body!$A$2:$A$34,0),1),"")</f>
        <v>8</v>
      </c>
      <c r="AA270">
        <f>INDEX(zavody!B:B,MATCH(B270,zavody!A:A,0))</f>
        <v>4</v>
      </c>
      <c r="AB270">
        <f t="shared" si="23"/>
        <v>26</v>
      </c>
      <c r="AC270">
        <f t="shared" si="24"/>
        <v>26</v>
      </c>
      <c r="AD270">
        <v>266</v>
      </c>
      <c r="AE270">
        <f t="shared" ref="AE270:AE278" si="25">SUM(IFERROR(LARGE(C270:V270,1),0),IFERROR(LARGE(C270:V270,2),0),IFERROR(LARGE(C270:V270,3),0),IFERROR(LARGE(C270:V270,4),0),IFERROR(LARGE(C270:V270,5),0),IFERROR(LARGE(C270:V270,6),0),IFERROR(LARGE(C270:V270,7),0),IFERROR(LARGE(C270:V270,8),0),IFERROR(LARGE(C270:V270,9),0),IFERROR(LARGE(C270:V270,10),0),IFERROR(LARGE(C270:V270,11),0),IFERROR(LARGE(C270:V270,12),0),)</f>
        <v>0</v>
      </c>
      <c r="AF270">
        <v>69</v>
      </c>
    </row>
    <row r="271" spans="1:32" x14ac:dyDescent="0.45">
      <c r="A271">
        <v>6088</v>
      </c>
      <c r="B271" t="s">
        <v>207</v>
      </c>
      <c r="C271" t="str">
        <f>IFERROR(INDEX(body!$B$2:$B$34,MATCH(INDEX(souhrn!$C$2:$C$1899,MATCH(CONCATENATE("1#",$B271),souhrn!$E$2:$E$1899,0),1),body!$A$2:$A$34,0),1),"")</f>
        <v/>
      </c>
      <c r="D271" t="str">
        <f>IFERROR(INDEX(body!$B$2:$B$34,MATCH(INDEX(souhrn!$C$2:$C$1899,MATCH(CONCATENATE("2#",$B271),souhrn!$E$2:$E$1899,0),1),body!$A$2:$A$34,0),1),"")</f>
        <v/>
      </c>
      <c r="E271" t="str">
        <f>IFERROR(INDEX(body!$B$2:$B$34,MATCH(INDEX(souhrn!$C$2:$C$1899,MATCH(CONCATENATE("3#",$B271),souhrn!$E$2:$E$1899,0),1),body!$A$2:$A$34,0),1),"")</f>
        <v/>
      </c>
      <c r="F271" t="str">
        <f>IFERROR(INDEX(body!$B$2:$B$34,MATCH(INDEX(souhrn!$C$2:$C$1899,MATCH(CONCATENATE("4#",$B271),souhrn!$E$2:$E$1899,0),1),body!$A$2:$A$34,0),1),"")</f>
        <v/>
      </c>
      <c r="G271" t="str">
        <f>IFERROR(INDEX(body!$B$2:$B$34,MATCH(INDEX(souhrn!$C$2:$C$1899,MATCH(CONCATENATE("5#",$B271),souhrn!$E$2:$E$1899,0),1),body!$A$2:$A$34,0),1),"")</f>
        <v/>
      </c>
      <c r="H271" t="str">
        <f>IFERROR(INDEX(body!$B$2:$B$34,MATCH(INDEX(souhrn!$C$2:$C$1899,MATCH(CONCATENATE("6#",$B271),souhrn!$E$2:$E$1899,0),1),body!$A$2:$A$34,0),1),"")</f>
        <v/>
      </c>
      <c r="I271" t="str">
        <f>IFERROR(INDEX(body!$B$2:$B$34,MATCH(INDEX(souhrn!$C$2:$C$1899,MATCH(CONCATENATE("7#",$B271),souhrn!$E$2:$E$1899,0),1),body!$A$2:$A$34,0),1),"")</f>
        <v/>
      </c>
      <c r="J271" t="str">
        <f>IFERROR(INDEX(body!$B$2:$B$34,MATCH(INDEX(souhrn!$C$2:$C$1899,MATCH(CONCATENATE("8#",$B271),souhrn!$E$2:$E$1899,0),1),body!$A$2:$A$34,0),1),"")</f>
        <v/>
      </c>
      <c r="K271" t="str">
        <f>IFERROR(INDEX(body!$F$2:$F$34,MATCH(INDEX(souhrn!$C$2:$C$1899,MATCH(CONCATENATE("19#",$B271),souhrn!$E$2:$E$1899,0),1),body!$A$2:$A$34,0),1),"")</f>
        <v/>
      </c>
      <c r="L271" t="str">
        <f>IFERROR(INDEX(body!$F$2:$F$34,MATCH(INDEX(souhrn!$C$2:$C$1899,MATCH(CONCATENATE("20#",$B271),souhrn!$E$2:$E$1899,0),1),body!$A$2:$A$34,0),1),"")</f>
        <v/>
      </c>
      <c r="M271" t="str">
        <f>IFERROR(INDEX(body!$F$2:$F$34,MATCH(INDEX(souhrn!$C$2:$C$1899,MATCH(CONCATENATE("21#",$B271),souhrn!$E$2:$E$1899,0),1),body!$A$2:$A$34,0),1),"")</f>
        <v/>
      </c>
      <c r="N271" t="str">
        <f>IFERROR(INDEX(body!$F$2:$F$34,MATCH(INDEX(souhrn!$C$2:$C$1899,MATCH(CONCATENATE("22#",$B271),souhrn!$E$2:$E$1899,0),1),body!$A$2:$A$34,0),1),"")</f>
        <v/>
      </c>
      <c r="O271" t="str">
        <f>IFERROR(INDEX(body!$F$2:$F$34,MATCH(INDEX(souhrn!$C$2:$C$1899,MATCH(CONCATENATE("23#",$B271),souhrn!$E$2:$E$1899,0),1),body!$A$2:$A$34,0),1),"")</f>
        <v/>
      </c>
      <c r="P271" t="str">
        <f>IFERROR(INDEX(body!$F$2:$F$34,MATCH(INDEX(souhrn!$C$2:$C$1899,MATCH(CONCATENATE("24#",$B271),souhrn!$E$2:$E$1899,0),1),body!$A$2:$A$34,0),1),"")</f>
        <v/>
      </c>
      <c r="Q271" t="str">
        <f>IFERROR(INDEX(body!$D$2:$D$34,MATCH(INDEX(souhrn!$C$2:$C$1899,MATCH(CONCATENATE("9#",$B271),souhrn!$E$2:$E$1899,0),1),body!$A$2:$A$34,0),1),"")</f>
        <v/>
      </c>
      <c r="R271" t="str">
        <f>IFERROR(INDEX(body!$D$2:$D$34,MATCH(INDEX(souhrn!$C$2:$C$1899,MATCH(CONCATENATE("10#",$B271),souhrn!$E$2:$E$1899,0),1),body!$A$2:$A$34,0),1),"")</f>
        <v/>
      </c>
      <c r="S271" t="str">
        <f>IFERROR(INDEX(body!$C$2:$C$34,MATCH(INDEX(souhrn!$C$2:$C$1899,MATCH(CONCATENATE("11#",$B271),souhrn!$E$2:$E$1899,0),1),body!$A$2:$A$34,0),1),"")</f>
        <v/>
      </c>
      <c r="T271" t="str">
        <f>IFERROR(INDEX(body!$C$2:$C$34,MATCH(INDEX(souhrn!$C$2:$C$1899,MATCH(CONCATENATE("12#",$B271),souhrn!$E$2:$E$1899,0),1),body!$A$2:$A$34,0),1),"")</f>
        <v/>
      </c>
      <c r="U271" t="str">
        <f>IFERROR(INDEX(body!$C$2:$C$34,MATCH(INDEX(souhrn!$C$2:$C$1899,MATCH(CONCATENATE("13#",$B271),souhrn!$E$2:$E$1899,0),1),body!$A$2:$A$34,0),1),"")</f>
        <v/>
      </c>
      <c r="V271" t="str">
        <f>IFERROR(INDEX(body!$C$2:$C$34,MATCH(INDEX(souhrn!$C$2:$C$1899,MATCH(CONCATENATE("14#",$B271),souhrn!$E$2:$E$1899,0),1),body!$A$2:$A$34,0),1),"")</f>
        <v/>
      </c>
      <c r="W271">
        <f>IFERROR(INDEX(body!$E$2:$E$34,MATCH(INDEX(souhrn!$C$2:$C$1899,MATCH(CONCATENATE("15#",$B271),souhrn!$E$2:$E$1899,0),1),body!$A$2:$A$34,0),1),"")</f>
        <v>6</v>
      </c>
      <c r="X271">
        <f>IFERROR(INDEX(body!$E$2:$E$34,MATCH(INDEX(souhrn!$C$2:$C$1899,MATCH(CONCATENATE("16#",$B271),souhrn!$E$2:$E$1899,0),1),body!$A$2:$A$34,0),1),"")</f>
        <v>10</v>
      </c>
      <c r="Y271">
        <f>IFERROR(INDEX(body!$E$2:$E$34,MATCH(INDEX(souhrn!$C$2:$C$1899,MATCH(CONCATENATE("17#",$B271),souhrn!$E$2:$E$1899,0),1),body!$A$2:$A$34,0),1),"")</f>
        <v>5</v>
      </c>
      <c r="Z271">
        <f>IFERROR(INDEX(body!$E$2:$E$34,MATCH(INDEX(souhrn!$C$2:$C$1899,MATCH(CONCATENATE("18#",$B271),souhrn!$E$2:$E$1899,0),1),body!$A$2:$A$34,0),1),"")</f>
        <v>5</v>
      </c>
      <c r="AA271">
        <f>INDEX(zavody!B:B,MATCH(B271,zavody!A:A,0))</f>
        <v>4</v>
      </c>
      <c r="AB271">
        <f t="shared" si="23"/>
        <v>26</v>
      </c>
      <c r="AC271">
        <f t="shared" si="24"/>
        <v>26</v>
      </c>
      <c r="AD271">
        <v>267</v>
      </c>
      <c r="AE271">
        <f t="shared" si="25"/>
        <v>0</v>
      </c>
      <c r="AF271">
        <v>175</v>
      </c>
    </row>
    <row r="272" spans="1:32" x14ac:dyDescent="0.45">
      <c r="A272">
        <v>3623</v>
      </c>
      <c r="B272" t="s">
        <v>271</v>
      </c>
      <c r="C272" t="str">
        <f>IFERROR(INDEX(body!$B$2:$B$34,MATCH(INDEX(souhrn!$C$2:$C$1899,MATCH(CONCATENATE("1#",$B272),souhrn!$E$2:$E$1899,0),1),body!$A$2:$A$34,0),1),"")</f>
        <v/>
      </c>
      <c r="D272" t="str">
        <f>IFERROR(INDEX(body!$B$2:$B$34,MATCH(INDEX(souhrn!$C$2:$C$1899,MATCH(CONCATENATE("2#",$B272),souhrn!$E$2:$E$1899,0),1),body!$A$2:$A$34,0),1),"")</f>
        <v/>
      </c>
      <c r="E272" t="str">
        <f>IFERROR(INDEX(body!$B$2:$B$34,MATCH(INDEX(souhrn!$C$2:$C$1899,MATCH(CONCATENATE("3#",$B272),souhrn!$E$2:$E$1899,0),1),body!$A$2:$A$34,0),1),"")</f>
        <v/>
      </c>
      <c r="F272" t="str">
        <f>IFERROR(INDEX(body!$B$2:$B$34,MATCH(INDEX(souhrn!$C$2:$C$1899,MATCH(CONCATENATE("4#",$B272),souhrn!$E$2:$E$1899,0),1),body!$A$2:$A$34,0),1),"")</f>
        <v/>
      </c>
      <c r="G272" t="str">
        <f>IFERROR(INDEX(body!$B$2:$B$34,MATCH(INDEX(souhrn!$C$2:$C$1899,MATCH(CONCATENATE("5#",$B272),souhrn!$E$2:$E$1899,0),1),body!$A$2:$A$34,0),1),"")</f>
        <v/>
      </c>
      <c r="H272" t="str">
        <f>IFERROR(INDEX(body!$B$2:$B$34,MATCH(INDEX(souhrn!$C$2:$C$1899,MATCH(CONCATENATE("6#",$B272),souhrn!$E$2:$E$1899,0),1),body!$A$2:$A$34,0),1),"")</f>
        <v/>
      </c>
      <c r="I272" t="str">
        <f>IFERROR(INDEX(body!$B$2:$B$34,MATCH(INDEX(souhrn!$C$2:$C$1899,MATCH(CONCATENATE("7#",$B272),souhrn!$E$2:$E$1899,0),1),body!$A$2:$A$34,0),1),"")</f>
        <v/>
      </c>
      <c r="J272" t="str">
        <f>IFERROR(INDEX(body!$B$2:$B$34,MATCH(INDEX(souhrn!$C$2:$C$1899,MATCH(CONCATENATE("8#",$B272),souhrn!$E$2:$E$1899,0),1),body!$A$2:$A$34,0),1),"")</f>
        <v/>
      </c>
      <c r="K272" t="str">
        <f>IFERROR(INDEX(body!$F$2:$F$34,MATCH(INDEX(souhrn!$C$2:$C$1899,MATCH(CONCATENATE("19#",$B272),souhrn!$E$2:$E$1899,0),1),body!$A$2:$A$34,0),1),"")</f>
        <v/>
      </c>
      <c r="L272" t="str">
        <f>IFERROR(INDEX(body!$F$2:$F$34,MATCH(INDEX(souhrn!$C$2:$C$1899,MATCH(CONCATENATE("20#",$B272),souhrn!$E$2:$E$1899,0),1),body!$A$2:$A$34,0),1),"")</f>
        <v/>
      </c>
      <c r="M272" t="str">
        <f>IFERROR(INDEX(body!$F$2:$F$34,MATCH(INDEX(souhrn!$C$2:$C$1899,MATCH(CONCATENATE("21#",$B272),souhrn!$E$2:$E$1899,0),1),body!$A$2:$A$34,0),1),"")</f>
        <v/>
      </c>
      <c r="N272" t="str">
        <f>IFERROR(INDEX(body!$F$2:$F$34,MATCH(INDEX(souhrn!$C$2:$C$1899,MATCH(CONCATENATE("22#",$B272),souhrn!$E$2:$E$1899,0),1),body!$A$2:$A$34,0),1),"")</f>
        <v/>
      </c>
      <c r="O272" t="str">
        <f>IFERROR(INDEX(body!$F$2:$F$34,MATCH(INDEX(souhrn!$C$2:$C$1899,MATCH(CONCATENATE("23#",$B272),souhrn!$E$2:$E$1899,0),1),body!$A$2:$A$34,0),1),"")</f>
        <v/>
      </c>
      <c r="P272" t="str">
        <f>IFERROR(INDEX(body!$F$2:$F$34,MATCH(INDEX(souhrn!$C$2:$C$1899,MATCH(CONCATENATE("24#",$B272),souhrn!$E$2:$E$1899,0),1),body!$A$2:$A$34,0),1),"")</f>
        <v/>
      </c>
      <c r="Q272" t="str">
        <f>IFERROR(INDEX(body!$D$2:$D$34,MATCH(INDEX(souhrn!$C$2:$C$1899,MATCH(CONCATENATE("9#",$B272),souhrn!$E$2:$E$1899,0),1),body!$A$2:$A$34,0),1),"")</f>
        <v/>
      </c>
      <c r="R272" t="str">
        <f>IFERROR(INDEX(body!$D$2:$D$34,MATCH(INDEX(souhrn!$C$2:$C$1899,MATCH(CONCATENATE("10#",$B272),souhrn!$E$2:$E$1899,0),1),body!$A$2:$A$34,0),1),"")</f>
        <v/>
      </c>
      <c r="S272" t="str">
        <f>IFERROR(INDEX(body!$C$2:$C$34,MATCH(INDEX(souhrn!$C$2:$C$1899,MATCH(CONCATENATE("11#",$B272),souhrn!$E$2:$E$1899,0),1),body!$A$2:$A$34,0),1),"")</f>
        <v/>
      </c>
      <c r="T272" t="str">
        <f>IFERROR(INDEX(body!$C$2:$C$34,MATCH(INDEX(souhrn!$C$2:$C$1899,MATCH(CONCATENATE("12#",$B272),souhrn!$E$2:$E$1899,0),1),body!$A$2:$A$34,0),1),"")</f>
        <v/>
      </c>
      <c r="U272">
        <f>IFERROR(INDEX(body!$C$2:$C$34,MATCH(INDEX(souhrn!$C$2:$C$1899,MATCH(CONCATENATE("13#",$B272),souhrn!$E$2:$E$1899,0),1),body!$A$2:$A$34,0),1),"")</f>
        <v>8</v>
      </c>
      <c r="V272">
        <f>IFERROR(INDEX(body!$C$2:$C$34,MATCH(INDEX(souhrn!$C$2:$C$1899,MATCH(CONCATENATE("14#",$B272),souhrn!$E$2:$E$1899,0),1),body!$A$2:$A$34,0),1),"")</f>
        <v>16</v>
      </c>
      <c r="W272" t="str">
        <f>IFERROR(INDEX(body!$E$2:$E$34,MATCH(INDEX(souhrn!$C$2:$C$1899,MATCH(CONCATENATE("15#",$B272),souhrn!$E$2:$E$1899,0),1),body!$A$2:$A$34,0),1),"")</f>
        <v/>
      </c>
      <c r="X272" t="str">
        <f>IFERROR(INDEX(body!$E$2:$E$34,MATCH(INDEX(souhrn!$C$2:$C$1899,MATCH(CONCATENATE("16#",$B272),souhrn!$E$2:$E$1899,0),1),body!$A$2:$A$34,0),1),"")</f>
        <v/>
      </c>
      <c r="Y272" t="str">
        <f>IFERROR(INDEX(body!$E$2:$E$34,MATCH(INDEX(souhrn!$C$2:$C$1899,MATCH(CONCATENATE("17#",$B272),souhrn!$E$2:$E$1899,0),1),body!$A$2:$A$34,0),1),"")</f>
        <v/>
      </c>
      <c r="Z272" t="str">
        <f>IFERROR(INDEX(body!$E$2:$E$34,MATCH(INDEX(souhrn!$C$2:$C$1899,MATCH(CONCATENATE("18#",$B272),souhrn!$E$2:$E$1899,0),1),body!$A$2:$A$34,0),1),"")</f>
        <v/>
      </c>
      <c r="AA272">
        <f>INDEX(zavody!B:B,MATCH(B272,zavody!A:A,0))</f>
        <v>2</v>
      </c>
      <c r="AB272">
        <f t="shared" si="23"/>
        <v>24</v>
      </c>
      <c r="AC272">
        <f t="shared" si="24"/>
        <v>24</v>
      </c>
      <c r="AD272">
        <v>268</v>
      </c>
      <c r="AE272">
        <f t="shared" si="25"/>
        <v>24</v>
      </c>
      <c r="AF272">
        <v>88</v>
      </c>
    </row>
    <row r="273" spans="1:32" x14ac:dyDescent="0.45">
      <c r="A273">
        <v>6857</v>
      </c>
      <c r="B273" t="s">
        <v>270</v>
      </c>
      <c r="C273" t="str">
        <f>IFERROR(INDEX(body!$B$2:$B$34,MATCH(INDEX(souhrn!$C$2:$C$1899,MATCH(CONCATENATE("1#",$B273),souhrn!$E$2:$E$1899,0),1),body!$A$2:$A$34,0),1),"")</f>
        <v/>
      </c>
      <c r="D273" t="str">
        <f>IFERROR(INDEX(body!$B$2:$B$34,MATCH(INDEX(souhrn!$C$2:$C$1899,MATCH(CONCATENATE("2#",$B273),souhrn!$E$2:$E$1899,0),1),body!$A$2:$A$34,0),1),"")</f>
        <v/>
      </c>
      <c r="E273" t="str">
        <f>IFERROR(INDEX(body!$B$2:$B$34,MATCH(INDEX(souhrn!$C$2:$C$1899,MATCH(CONCATENATE("3#",$B273),souhrn!$E$2:$E$1899,0),1),body!$A$2:$A$34,0),1),"")</f>
        <v/>
      </c>
      <c r="F273" t="str">
        <f>IFERROR(INDEX(body!$B$2:$B$34,MATCH(INDEX(souhrn!$C$2:$C$1899,MATCH(CONCATENATE("4#",$B273),souhrn!$E$2:$E$1899,0),1),body!$A$2:$A$34,0),1),"")</f>
        <v/>
      </c>
      <c r="G273" t="str">
        <f>IFERROR(INDEX(body!$B$2:$B$34,MATCH(INDEX(souhrn!$C$2:$C$1899,MATCH(CONCATENATE("5#",$B273),souhrn!$E$2:$E$1899,0),1),body!$A$2:$A$34,0),1),"")</f>
        <v/>
      </c>
      <c r="H273" t="str">
        <f>IFERROR(INDEX(body!$B$2:$B$34,MATCH(INDEX(souhrn!$C$2:$C$1899,MATCH(CONCATENATE("6#",$B273),souhrn!$E$2:$E$1899,0),1),body!$A$2:$A$34,0),1),"")</f>
        <v/>
      </c>
      <c r="I273" t="str">
        <f>IFERROR(INDEX(body!$B$2:$B$34,MATCH(INDEX(souhrn!$C$2:$C$1899,MATCH(CONCATENATE("7#",$B273),souhrn!$E$2:$E$1899,0),1),body!$A$2:$A$34,0),1),"")</f>
        <v/>
      </c>
      <c r="J273" t="str">
        <f>IFERROR(INDEX(body!$B$2:$B$34,MATCH(INDEX(souhrn!$C$2:$C$1899,MATCH(CONCATENATE("8#",$B273),souhrn!$E$2:$E$1899,0),1),body!$A$2:$A$34,0),1),"")</f>
        <v/>
      </c>
      <c r="K273" t="str">
        <f>IFERROR(INDEX(body!$F$2:$F$34,MATCH(INDEX(souhrn!$C$2:$C$1899,MATCH(CONCATENATE("19#",$B273),souhrn!$E$2:$E$1899,0),1),body!$A$2:$A$34,0),1),"")</f>
        <v/>
      </c>
      <c r="L273" t="str">
        <f>IFERROR(INDEX(body!$F$2:$F$34,MATCH(INDEX(souhrn!$C$2:$C$1899,MATCH(CONCATENATE("20#",$B273),souhrn!$E$2:$E$1899,0),1),body!$A$2:$A$34,0),1),"")</f>
        <v/>
      </c>
      <c r="M273" t="str">
        <f>IFERROR(INDEX(body!$F$2:$F$34,MATCH(INDEX(souhrn!$C$2:$C$1899,MATCH(CONCATENATE("21#",$B273),souhrn!$E$2:$E$1899,0),1),body!$A$2:$A$34,0),1),"")</f>
        <v/>
      </c>
      <c r="N273" t="str">
        <f>IFERROR(INDEX(body!$F$2:$F$34,MATCH(INDEX(souhrn!$C$2:$C$1899,MATCH(CONCATENATE("22#",$B273),souhrn!$E$2:$E$1899,0),1),body!$A$2:$A$34,0),1),"")</f>
        <v/>
      </c>
      <c r="O273" t="str">
        <f>IFERROR(INDEX(body!$F$2:$F$34,MATCH(INDEX(souhrn!$C$2:$C$1899,MATCH(CONCATENATE("23#",$B273),souhrn!$E$2:$E$1899,0),1),body!$A$2:$A$34,0),1),"")</f>
        <v/>
      </c>
      <c r="P273" t="str">
        <f>IFERROR(INDEX(body!$F$2:$F$34,MATCH(INDEX(souhrn!$C$2:$C$1899,MATCH(CONCATENATE("24#",$B273),souhrn!$E$2:$E$1899,0),1),body!$A$2:$A$34,0),1),"")</f>
        <v/>
      </c>
      <c r="Q273" t="str">
        <f>IFERROR(INDEX(body!$D$2:$D$34,MATCH(INDEX(souhrn!$C$2:$C$1899,MATCH(CONCATENATE("9#",$B273),souhrn!$E$2:$E$1899,0),1),body!$A$2:$A$34,0),1),"")</f>
        <v/>
      </c>
      <c r="R273" t="str">
        <f>IFERROR(INDEX(body!$D$2:$D$34,MATCH(INDEX(souhrn!$C$2:$C$1899,MATCH(CONCATENATE("10#",$B273),souhrn!$E$2:$E$1899,0),1),body!$A$2:$A$34,0),1),"")</f>
        <v/>
      </c>
      <c r="S273" t="str">
        <f>IFERROR(INDEX(body!$C$2:$C$34,MATCH(INDEX(souhrn!$C$2:$C$1899,MATCH(CONCATENATE("11#",$B273),souhrn!$E$2:$E$1899,0),1),body!$A$2:$A$34,0),1),"")</f>
        <v/>
      </c>
      <c r="T273" t="str">
        <f>IFERROR(INDEX(body!$C$2:$C$34,MATCH(INDEX(souhrn!$C$2:$C$1899,MATCH(CONCATENATE("12#",$B273),souhrn!$E$2:$E$1899,0),1),body!$A$2:$A$34,0),1),"")</f>
        <v/>
      </c>
      <c r="U273">
        <f>IFERROR(INDEX(body!$C$2:$C$34,MATCH(INDEX(souhrn!$C$2:$C$1899,MATCH(CONCATENATE("13#",$B273),souhrn!$E$2:$E$1899,0),1),body!$A$2:$A$34,0),1),"")</f>
        <v>16</v>
      </c>
      <c r="V273">
        <f>IFERROR(INDEX(body!$C$2:$C$34,MATCH(INDEX(souhrn!$C$2:$C$1899,MATCH(CONCATENATE("14#",$B273),souhrn!$E$2:$E$1899,0),1),body!$A$2:$A$34,0),1),"")</f>
        <v>8</v>
      </c>
      <c r="W273" t="str">
        <f>IFERROR(INDEX(body!$E$2:$E$34,MATCH(INDEX(souhrn!$C$2:$C$1899,MATCH(CONCATENATE("15#",$B273),souhrn!$E$2:$E$1899,0),1),body!$A$2:$A$34,0),1),"")</f>
        <v/>
      </c>
      <c r="X273" t="str">
        <f>IFERROR(INDEX(body!$E$2:$E$34,MATCH(INDEX(souhrn!$C$2:$C$1899,MATCH(CONCATENATE("16#",$B273),souhrn!$E$2:$E$1899,0),1),body!$A$2:$A$34,0),1),"")</f>
        <v/>
      </c>
      <c r="Y273" t="str">
        <f>IFERROR(INDEX(body!$E$2:$E$34,MATCH(INDEX(souhrn!$C$2:$C$1899,MATCH(CONCATENATE("17#",$B273),souhrn!$E$2:$E$1899,0),1),body!$A$2:$A$34,0),1),"")</f>
        <v/>
      </c>
      <c r="Z273" t="str">
        <f>IFERROR(INDEX(body!$E$2:$E$34,MATCH(INDEX(souhrn!$C$2:$C$1899,MATCH(CONCATENATE("18#",$B273),souhrn!$E$2:$E$1899,0),1),body!$A$2:$A$34,0),1),"")</f>
        <v/>
      </c>
      <c r="AA273">
        <f>INDEX(zavody!B:B,MATCH(B273,zavody!A:A,0))</f>
        <v>2</v>
      </c>
      <c r="AB273">
        <f t="shared" si="23"/>
        <v>24</v>
      </c>
      <c r="AC273">
        <f t="shared" si="24"/>
        <v>24</v>
      </c>
      <c r="AD273">
        <v>269</v>
      </c>
      <c r="AE273">
        <f t="shared" si="25"/>
        <v>24</v>
      </c>
      <c r="AF273">
        <v>219</v>
      </c>
    </row>
    <row r="274" spans="1:32" x14ac:dyDescent="0.45">
      <c r="A274">
        <v>6866</v>
      </c>
      <c r="B274" t="s">
        <v>263</v>
      </c>
      <c r="C274" t="str">
        <f>IFERROR(INDEX(body!$B$2:$B$34,MATCH(INDEX(souhrn!$C$2:$C$1899,MATCH(CONCATENATE("1#",$B274),souhrn!$E$2:$E$1899,0),1),body!$A$2:$A$34,0),1),"")</f>
        <v/>
      </c>
      <c r="D274" t="str">
        <f>IFERROR(INDEX(body!$B$2:$B$34,MATCH(INDEX(souhrn!$C$2:$C$1899,MATCH(CONCATENATE("2#",$B274),souhrn!$E$2:$E$1899,0),1),body!$A$2:$A$34,0),1),"")</f>
        <v/>
      </c>
      <c r="E274" t="str">
        <f>IFERROR(INDEX(body!$B$2:$B$34,MATCH(INDEX(souhrn!$C$2:$C$1899,MATCH(CONCATENATE("3#",$B274),souhrn!$E$2:$E$1899,0),1),body!$A$2:$A$34,0),1),"")</f>
        <v/>
      </c>
      <c r="F274" t="str">
        <f>IFERROR(INDEX(body!$B$2:$B$34,MATCH(INDEX(souhrn!$C$2:$C$1899,MATCH(CONCATENATE("4#",$B274),souhrn!$E$2:$E$1899,0),1),body!$A$2:$A$34,0),1),"")</f>
        <v/>
      </c>
      <c r="G274" t="str">
        <f>IFERROR(INDEX(body!$B$2:$B$34,MATCH(INDEX(souhrn!$C$2:$C$1899,MATCH(CONCATENATE("5#",$B274),souhrn!$E$2:$E$1899,0),1),body!$A$2:$A$34,0),1),"")</f>
        <v/>
      </c>
      <c r="H274" t="str">
        <f>IFERROR(INDEX(body!$B$2:$B$34,MATCH(INDEX(souhrn!$C$2:$C$1899,MATCH(CONCATENATE("6#",$B274),souhrn!$E$2:$E$1899,0),1),body!$A$2:$A$34,0),1),"")</f>
        <v/>
      </c>
      <c r="I274" t="str">
        <f>IFERROR(INDEX(body!$B$2:$B$34,MATCH(INDEX(souhrn!$C$2:$C$1899,MATCH(CONCATENATE("7#",$B274),souhrn!$E$2:$E$1899,0),1),body!$A$2:$A$34,0),1),"")</f>
        <v/>
      </c>
      <c r="J274" t="str">
        <f>IFERROR(INDEX(body!$B$2:$B$34,MATCH(INDEX(souhrn!$C$2:$C$1899,MATCH(CONCATENATE("8#",$B274),souhrn!$E$2:$E$1899,0),1),body!$A$2:$A$34,0),1),"")</f>
        <v/>
      </c>
      <c r="K274" t="str">
        <f>IFERROR(INDEX(body!$F$2:$F$34,MATCH(INDEX(souhrn!$C$2:$C$1899,MATCH(CONCATENATE("19#",$B274),souhrn!$E$2:$E$1899,0),1),body!$A$2:$A$34,0),1),"")</f>
        <v/>
      </c>
      <c r="L274" t="str">
        <f>IFERROR(INDEX(body!$F$2:$F$34,MATCH(INDEX(souhrn!$C$2:$C$1899,MATCH(CONCATENATE("20#",$B274),souhrn!$E$2:$E$1899,0),1),body!$A$2:$A$34,0),1),"")</f>
        <v/>
      </c>
      <c r="M274" t="str">
        <f>IFERROR(INDEX(body!$F$2:$F$34,MATCH(INDEX(souhrn!$C$2:$C$1899,MATCH(CONCATENATE("21#",$B274),souhrn!$E$2:$E$1899,0),1),body!$A$2:$A$34,0),1),"")</f>
        <v/>
      </c>
      <c r="N274" t="str">
        <f>IFERROR(INDEX(body!$F$2:$F$34,MATCH(INDEX(souhrn!$C$2:$C$1899,MATCH(CONCATENATE("22#",$B274),souhrn!$E$2:$E$1899,0),1),body!$A$2:$A$34,0),1),"")</f>
        <v/>
      </c>
      <c r="O274" t="str">
        <f>IFERROR(INDEX(body!$F$2:$F$34,MATCH(INDEX(souhrn!$C$2:$C$1899,MATCH(CONCATENATE("23#",$B274),souhrn!$E$2:$E$1899,0),1),body!$A$2:$A$34,0),1),"")</f>
        <v/>
      </c>
      <c r="P274" t="str">
        <f>IFERROR(INDEX(body!$F$2:$F$34,MATCH(INDEX(souhrn!$C$2:$C$1899,MATCH(CONCATENATE("24#",$B274),souhrn!$E$2:$E$1899,0),1),body!$A$2:$A$34,0),1),"")</f>
        <v/>
      </c>
      <c r="Q274" t="str">
        <f>IFERROR(INDEX(body!$D$2:$D$34,MATCH(INDEX(souhrn!$C$2:$C$1899,MATCH(CONCATENATE("9#",$B274),souhrn!$E$2:$E$1899,0),1),body!$A$2:$A$34,0),1),"")</f>
        <v/>
      </c>
      <c r="R274" t="str">
        <f>IFERROR(INDEX(body!$D$2:$D$34,MATCH(INDEX(souhrn!$C$2:$C$1899,MATCH(CONCATENATE("10#",$B274),souhrn!$E$2:$E$1899,0),1),body!$A$2:$A$34,0),1),"")</f>
        <v/>
      </c>
      <c r="S274">
        <f>IFERROR(INDEX(body!$C$2:$C$34,MATCH(INDEX(souhrn!$C$2:$C$1899,MATCH(CONCATENATE("11#",$B274),souhrn!$E$2:$E$1899,0),1),body!$A$2:$A$34,0),1),"")</f>
        <v>12</v>
      </c>
      <c r="T274">
        <f>IFERROR(INDEX(body!$C$2:$C$34,MATCH(INDEX(souhrn!$C$2:$C$1899,MATCH(CONCATENATE("12#",$B274),souhrn!$E$2:$E$1899,0),1),body!$A$2:$A$34,0),1),"")</f>
        <v>12</v>
      </c>
      <c r="U274" t="str">
        <f>IFERROR(INDEX(body!$C$2:$C$34,MATCH(INDEX(souhrn!$C$2:$C$1899,MATCH(CONCATENATE("13#",$B274),souhrn!$E$2:$E$1899,0),1),body!$A$2:$A$34,0),1),"")</f>
        <v/>
      </c>
      <c r="V274" t="str">
        <f>IFERROR(INDEX(body!$C$2:$C$34,MATCH(INDEX(souhrn!$C$2:$C$1899,MATCH(CONCATENATE("14#",$B274),souhrn!$E$2:$E$1899,0),1),body!$A$2:$A$34,0),1),"")</f>
        <v/>
      </c>
      <c r="W274" t="str">
        <f>IFERROR(INDEX(body!$E$2:$E$34,MATCH(INDEX(souhrn!$C$2:$C$1899,MATCH(CONCATENATE("15#",$B274),souhrn!$E$2:$E$1899,0),1),body!$A$2:$A$34,0),1),"")</f>
        <v/>
      </c>
      <c r="X274" t="str">
        <f>IFERROR(INDEX(body!$E$2:$E$34,MATCH(INDEX(souhrn!$C$2:$C$1899,MATCH(CONCATENATE("16#",$B274),souhrn!$E$2:$E$1899,0),1),body!$A$2:$A$34,0),1),"")</f>
        <v/>
      </c>
      <c r="Y274" t="str">
        <f>IFERROR(INDEX(body!$E$2:$E$34,MATCH(INDEX(souhrn!$C$2:$C$1899,MATCH(CONCATENATE("17#",$B274),souhrn!$E$2:$E$1899,0),1),body!$A$2:$A$34,0),1),"")</f>
        <v/>
      </c>
      <c r="Z274" t="str">
        <f>IFERROR(INDEX(body!$E$2:$E$34,MATCH(INDEX(souhrn!$C$2:$C$1899,MATCH(CONCATENATE("18#",$B274),souhrn!$E$2:$E$1899,0),1),body!$A$2:$A$34,0),1),"")</f>
        <v/>
      </c>
      <c r="AA274">
        <f>INDEX(zavody!B:B,MATCH(B274,zavody!A:A,0))</f>
        <v>2</v>
      </c>
      <c r="AB274">
        <f t="shared" si="23"/>
        <v>24</v>
      </c>
      <c r="AC274">
        <f t="shared" si="24"/>
        <v>24</v>
      </c>
      <c r="AD274">
        <v>270</v>
      </c>
      <c r="AE274">
        <f t="shared" si="25"/>
        <v>24</v>
      </c>
      <c r="AF274">
        <v>230</v>
      </c>
    </row>
    <row r="275" spans="1:32" x14ac:dyDescent="0.45">
      <c r="A275">
        <v>5074</v>
      </c>
      <c r="B275" t="s">
        <v>134</v>
      </c>
      <c r="C275" t="str">
        <f>IFERROR(INDEX(body!$B$2:$B$34,MATCH(INDEX(souhrn!$C$2:$C$1899,MATCH(CONCATENATE("1#",$B275),souhrn!$E$2:$E$1899,0),1),body!$A$2:$A$34,0),1),"")</f>
        <v/>
      </c>
      <c r="D275" t="str">
        <f>IFERROR(INDEX(body!$B$2:$B$34,MATCH(INDEX(souhrn!$C$2:$C$1899,MATCH(CONCATENATE("2#",$B275),souhrn!$E$2:$E$1899,0),1),body!$A$2:$A$34,0),1),"")</f>
        <v/>
      </c>
      <c r="E275" t="str">
        <f>IFERROR(INDEX(body!$B$2:$B$34,MATCH(INDEX(souhrn!$C$2:$C$1899,MATCH(CONCATENATE("3#",$B275),souhrn!$E$2:$E$1899,0),1),body!$A$2:$A$34,0),1),"")</f>
        <v/>
      </c>
      <c r="F275" t="str">
        <f>IFERROR(INDEX(body!$B$2:$B$34,MATCH(INDEX(souhrn!$C$2:$C$1899,MATCH(CONCATENATE("4#",$B275),souhrn!$E$2:$E$1899,0),1),body!$A$2:$A$34,0),1),"")</f>
        <v/>
      </c>
      <c r="G275" t="str">
        <f>IFERROR(INDEX(body!$B$2:$B$34,MATCH(INDEX(souhrn!$C$2:$C$1899,MATCH(CONCATENATE("5#",$B275),souhrn!$E$2:$E$1899,0),1),body!$A$2:$A$34,0),1),"")</f>
        <v/>
      </c>
      <c r="H275" t="str">
        <f>IFERROR(INDEX(body!$B$2:$B$34,MATCH(INDEX(souhrn!$C$2:$C$1899,MATCH(CONCATENATE("6#",$B275),souhrn!$E$2:$E$1899,0),1),body!$A$2:$A$34,0),1),"")</f>
        <v/>
      </c>
      <c r="I275" t="str">
        <f>IFERROR(INDEX(body!$B$2:$B$34,MATCH(INDEX(souhrn!$C$2:$C$1899,MATCH(CONCATENATE("7#",$B275),souhrn!$E$2:$E$1899,0),1),body!$A$2:$A$34,0),1),"")</f>
        <v/>
      </c>
      <c r="J275" t="str">
        <f>IFERROR(INDEX(body!$B$2:$B$34,MATCH(INDEX(souhrn!$C$2:$C$1899,MATCH(CONCATENATE("8#",$B275),souhrn!$E$2:$E$1899,0),1),body!$A$2:$A$34,0),1),"")</f>
        <v/>
      </c>
      <c r="K275" t="str">
        <f>IFERROR(INDEX(body!$F$2:$F$34,MATCH(INDEX(souhrn!$C$2:$C$1899,MATCH(CONCATENATE("19#",$B275),souhrn!$E$2:$E$1899,0),1),body!$A$2:$A$34,0),1),"")</f>
        <v/>
      </c>
      <c r="L275" t="str">
        <f>IFERROR(INDEX(body!$F$2:$F$34,MATCH(INDEX(souhrn!$C$2:$C$1899,MATCH(CONCATENATE("20#",$B275),souhrn!$E$2:$E$1899,0),1),body!$A$2:$A$34,0),1),"")</f>
        <v/>
      </c>
      <c r="M275" t="str">
        <f>IFERROR(INDEX(body!$F$2:$F$34,MATCH(INDEX(souhrn!$C$2:$C$1899,MATCH(CONCATENATE("21#",$B275),souhrn!$E$2:$E$1899,0),1),body!$A$2:$A$34,0),1),"")</f>
        <v/>
      </c>
      <c r="N275" t="str">
        <f>IFERROR(INDEX(body!$F$2:$F$34,MATCH(INDEX(souhrn!$C$2:$C$1899,MATCH(CONCATENATE("22#",$B275),souhrn!$E$2:$E$1899,0),1),body!$A$2:$A$34,0),1),"")</f>
        <v/>
      </c>
      <c r="O275" t="str">
        <f>IFERROR(INDEX(body!$F$2:$F$34,MATCH(INDEX(souhrn!$C$2:$C$1899,MATCH(CONCATENATE("23#",$B275),souhrn!$E$2:$E$1899,0),1),body!$A$2:$A$34,0),1),"")</f>
        <v/>
      </c>
      <c r="P275" t="str">
        <f>IFERROR(INDEX(body!$F$2:$F$34,MATCH(INDEX(souhrn!$C$2:$C$1899,MATCH(CONCATENATE("24#",$B275),souhrn!$E$2:$E$1899,0),1),body!$A$2:$A$34,0),1),"")</f>
        <v/>
      </c>
      <c r="Q275">
        <f>IFERROR(INDEX(body!$D$2:$D$34,MATCH(INDEX(souhrn!$C$2:$C$1899,MATCH(CONCATENATE("9#",$B275),souhrn!$E$2:$E$1899,0),1),body!$A$2:$A$34,0),1),"")</f>
        <v>12</v>
      </c>
      <c r="R275">
        <f>IFERROR(INDEX(body!$D$2:$D$34,MATCH(INDEX(souhrn!$C$2:$C$1899,MATCH(CONCATENATE("10#",$B275),souhrn!$E$2:$E$1899,0),1),body!$A$2:$A$34,0),1),"")</f>
        <v>10</v>
      </c>
      <c r="S275" t="str">
        <f>IFERROR(INDEX(body!$C$2:$C$34,MATCH(INDEX(souhrn!$C$2:$C$1899,MATCH(CONCATENATE("11#",$B275),souhrn!$E$2:$E$1899,0),1),body!$A$2:$A$34,0),1),"")</f>
        <v/>
      </c>
      <c r="T275" t="str">
        <f>IFERROR(INDEX(body!$C$2:$C$34,MATCH(INDEX(souhrn!$C$2:$C$1899,MATCH(CONCATENATE("12#",$B275),souhrn!$E$2:$E$1899,0),1),body!$A$2:$A$34,0),1),"")</f>
        <v/>
      </c>
      <c r="U275" t="str">
        <f>IFERROR(INDEX(body!$C$2:$C$34,MATCH(INDEX(souhrn!$C$2:$C$1899,MATCH(CONCATENATE("13#",$B275),souhrn!$E$2:$E$1899,0),1),body!$A$2:$A$34,0),1),"")</f>
        <v/>
      </c>
      <c r="V275" t="str">
        <f>IFERROR(INDEX(body!$C$2:$C$34,MATCH(INDEX(souhrn!$C$2:$C$1899,MATCH(CONCATENATE("14#",$B275),souhrn!$E$2:$E$1899,0),1),body!$A$2:$A$34,0),1),"")</f>
        <v/>
      </c>
      <c r="W275" t="str">
        <f>IFERROR(INDEX(body!$E$2:$E$34,MATCH(INDEX(souhrn!$C$2:$C$1899,MATCH(CONCATENATE("15#",$B275),souhrn!$E$2:$E$1899,0),1),body!$A$2:$A$34,0),1),"")</f>
        <v/>
      </c>
      <c r="X275" t="str">
        <f>IFERROR(INDEX(body!$E$2:$E$34,MATCH(INDEX(souhrn!$C$2:$C$1899,MATCH(CONCATENATE("16#",$B275),souhrn!$E$2:$E$1899,0),1),body!$A$2:$A$34,0),1),"")</f>
        <v/>
      </c>
      <c r="Y275" t="str">
        <f>IFERROR(INDEX(body!$E$2:$E$34,MATCH(INDEX(souhrn!$C$2:$C$1899,MATCH(CONCATENATE("17#",$B275),souhrn!$E$2:$E$1899,0),1),body!$A$2:$A$34,0),1),"")</f>
        <v/>
      </c>
      <c r="Z275" t="str">
        <f>IFERROR(INDEX(body!$E$2:$E$34,MATCH(INDEX(souhrn!$C$2:$C$1899,MATCH(CONCATENATE("18#",$B275),souhrn!$E$2:$E$1899,0),1),body!$A$2:$A$34,0),1),"")</f>
        <v/>
      </c>
      <c r="AA275">
        <f>INDEX(zavody!B:B,MATCH(B275,zavody!A:A,0))</f>
        <v>2</v>
      </c>
      <c r="AB275">
        <f t="shared" si="23"/>
        <v>22</v>
      </c>
      <c r="AC275">
        <f t="shared" si="24"/>
        <v>22</v>
      </c>
      <c r="AD275">
        <v>271</v>
      </c>
      <c r="AE275">
        <f t="shared" si="25"/>
        <v>22</v>
      </c>
      <c r="AF275">
        <v>233</v>
      </c>
    </row>
    <row r="276" spans="1:32" x14ac:dyDescent="0.45">
      <c r="A276">
        <v>6205</v>
      </c>
      <c r="B276" t="s">
        <v>273</v>
      </c>
      <c r="C276" t="str">
        <f>IFERROR(INDEX(body!$B$2:$B$34,MATCH(INDEX(souhrn!$C$2:$C$1899,MATCH(CONCATENATE("1#",$B276),souhrn!$E$2:$E$1899,0),1),body!$A$2:$A$34,0),1),"")</f>
        <v/>
      </c>
      <c r="D276" t="str">
        <f>IFERROR(INDEX(body!$B$2:$B$34,MATCH(INDEX(souhrn!$C$2:$C$1899,MATCH(CONCATENATE("2#",$B276),souhrn!$E$2:$E$1899,0),1),body!$A$2:$A$34,0),1),"")</f>
        <v/>
      </c>
      <c r="E276" t="str">
        <f>IFERROR(INDEX(body!$B$2:$B$34,MATCH(INDEX(souhrn!$C$2:$C$1899,MATCH(CONCATENATE("3#",$B276),souhrn!$E$2:$E$1899,0),1),body!$A$2:$A$34,0),1),"")</f>
        <v/>
      </c>
      <c r="F276" t="str">
        <f>IFERROR(INDEX(body!$B$2:$B$34,MATCH(INDEX(souhrn!$C$2:$C$1899,MATCH(CONCATENATE("4#",$B276),souhrn!$E$2:$E$1899,0),1),body!$A$2:$A$34,0),1),"")</f>
        <v/>
      </c>
      <c r="G276" t="str">
        <f>IFERROR(INDEX(body!$B$2:$B$34,MATCH(INDEX(souhrn!$C$2:$C$1899,MATCH(CONCATENATE("5#",$B276),souhrn!$E$2:$E$1899,0),1),body!$A$2:$A$34,0),1),"")</f>
        <v/>
      </c>
      <c r="H276" t="str">
        <f>IFERROR(INDEX(body!$B$2:$B$34,MATCH(INDEX(souhrn!$C$2:$C$1899,MATCH(CONCATENATE("6#",$B276),souhrn!$E$2:$E$1899,0),1),body!$A$2:$A$34,0),1),"")</f>
        <v/>
      </c>
      <c r="I276" t="str">
        <f>IFERROR(INDEX(body!$B$2:$B$34,MATCH(INDEX(souhrn!$C$2:$C$1899,MATCH(CONCATENATE("7#",$B276),souhrn!$E$2:$E$1899,0),1),body!$A$2:$A$34,0),1),"")</f>
        <v/>
      </c>
      <c r="J276" t="str">
        <f>IFERROR(INDEX(body!$B$2:$B$34,MATCH(INDEX(souhrn!$C$2:$C$1899,MATCH(CONCATENATE("8#",$B276),souhrn!$E$2:$E$1899,0),1),body!$A$2:$A$34,0),1),"")</f>
        <v/>
      </c>
      <c r="K276" t="str">
        <f>IFERROR(INDEX(body!$F$2:$F$34,MATCH(INDEX(souhrn!$C$2:$C$1899,MATCH(CONCATENATE("19#",$B276),souhrn!$E$2:$E$1899,0),1),body!$A$2:$A$34,0),1),"")</f>
        <v/>
      </c>
      <c r="L276" t="str">
        <f>IFERROR(INDEX(body!$F$2:$F$34,MATCH(INDEX(souhrn!$C$2:$C$1899,MATCH(CONCATENATE("20#",$B276),souhrn!$E$2:$E$1899,0),1),body!$A$2:$A$34,0),1),"")</f>
        <v/>
      </c>
      <c r="M276" t="str">
        <f>IFERROR(INDEX(body!$F$2:$F$34,MATCH(INDEX(souhrn!$C$2:$C$1899,MATCH(CONCATENATE("21#",$B276),souhrn!$E$2:$E$1899,0),1),body!$A$2:$A$34,0),1),"")</f>
        <v/>
      </c>
      <c r="N276" t="str">
        <f>IFERROR(INDEX(body!$F$2:$F$34,MATCH(INDEX(souhrn!$C$2:$C$1899,MATCH(CONCATENATE("22#",$B276),souhrn!$E$2:$E$1899,0),1),body!$A$2:$A$34,0),1),"")</f>
        <v/>
      </c>
      <c r="O276" t="str">
        <f>IFERROR(INDEX(body!$F$2:$F$34,MATCH(INDEX(souhrn!$C$2:$C$1899,MATCH(CONCATENATE("23#",$B276),souhrn!$E$2:$E$1899,0),1),body!$A$2:$A$34,0),1),"")</f>
        <v/>
      </c>
      <c r="P276" t="str">
        <f>IFERROR(INDEX(body!$F$2:$F$34,MATCH(INDEX(souhrn!$C$2:$C$1899,MATCH(CONCATENATE("24#",$B276),souhrn!$E$2:$E$1899,0),1),body!$A$2:$A$34,0),1),"")</f>
        <v/>
      </c>
      <c r="Q276" t="str">
        <f>IFERROR(INDEX(body!$D$2:$D$34,MATCH(INDEX(souhrn!$C$2:$C$1899,MATCH(CONCATENATE("9#",$B276),souhrn!$E$2:$E$1899,0),1),body!$A$2:$A$34,0),1),"")</f>
        <v/>
      </c>
      <c r="R276" t="str">
        <f>IFERROR(INDEX(body!$D$2:$D$34,MATCH(INDEX(souhrn!$C$2:$C$1899,MATCH(CONCATENATE("10#",$B276),souhrn!$E$2:$E$1899,0),1),body!$A$2:$A$34,0),1),"")</f>
        <v/>
      </c>
      <c r="S276" t="str">
        <f>IFERROR(INDEX(body!$C$2:$C$34,MATCH(INDEX(souhrn!$C$2:$C$1899,MATCH(CONCATENATE("11#",$B276),souhrn!$E$2:$E$1899,0),1),body!$A$2:$A$34,0),1),"")</f>
        <v/>
      </c>
      <c r="T276" t="str">
        <f>IFERROR(INDEX(body!$C$2:$C$34,MATCH(INDEX(souhrn!$C$2:$C$1899,MATCH(CONCATENATE("12#",$B276),souhrn!$E$2:$E$1899,0),1),body!$A$2:$A$34,0),1),"")</f>
        <v/>
      </c>
      <c r="U276">
        <f>IFERROR(INDEX(body!$C$2:$C$34,MATCH(INDEX(souhrn!$C$2:$C$1899,MATCH(CONCATENATE("13#",$B276),souhrn!$E$2:$E$1899,0),1),body!$A$2:$A$34,0),1),"")</f>
        <v>12</v>
      </c>
      <c r="V276">
        <f>IFERROR(INDEX(body!$C$2:$C$34,MATCH(INDEX(souhrn!$C$2:$C$1899,MATCH(CONCATENATE("14#",$B276),souhrn!$E$2:$E$1899,0),1),body!$A$2:$A$34,0),1),"")</f>
        <v>10</v>
      </c>
      <c r="W276" t="str">
        <f>IFERROR(INDEX(body!$E$2:$E$34,MATCH(INDEX(souhrn!$C$2:$C$1899,MATCH(CONCATENATE("15#",$B276),souhrn!$E$2:$E$1899,0),1),body!$A$2:$A$34,0),1),"")</f>
        <v/>
      </c>
      <c r="X276" t="str">
        <f>IFERROR(INDEX(body!$E$2:$E$34,MATCH(INDEX(souhrn!$C$2:$C$1899,MATCH(CONCATENATE("16#",$B276),souhrn!$E$2:$E$1899,0),1),body!$A$2:$A$34,0),1),"")</f>
        <v/>
      </c>
      <c r="Y276" t="str">
        <f>IFERROR(INDEX(body!$E$2:$E$34,MATCH(INDEX(souhrn!$C$2:$C$1899,MATCH(CONCATENATE("17#",$B276),souhrn!$E$2:$E$1899,0),1),body!$A$2:$A$34,0),1),"")</f>
        <v/>
      </c>
      <c r="Z276" t="str">
        <f>IFERROR(INDEX(body!$E$2:$E$34,MATCH(INDEX(souhrn!$C$2:$C$1899,MATCH(CONCATENATE("18#",$B276),souhrn!$E$2:$E$1899,0),1),body!$A$2:$A$34,0),1),"")</f>
        <v/>
      </c>
      <c r="AA276">
        <f>INDEX(zavody!B:B,MATCH(B276,zavody!A:A,0))</f>
        <v>2</v>
      </c>
      <c r="AB276">
        <f t="shared" si="23"/>
        <v>22</v>
      </c>
      <c r="AC276">
        <f t="shared" si="24"/>
        <v>22</v>
      </c>
      <c r="AD276">
        <v>272</v>
      </c>
      <c r="AE276">
        <f t="shared" si="25"/>
        <v>22</v>
      </c>
      <c r="AF276">
        <v>180</v>
      </c>
    </row>
    <row r="277" spans="1:32" x14ac:dyDescent="0.45">
      <c r="A277">
        <v>6272</v>
      </c>
      <c r="B277" t="s">
        <v>272</v>
      </c>
      <c r="C277" t="str">
        <f>IFERROR(INDEX(body!$B$2:$B$34,MATCH(INDEX(souhrn!$C$2:$C$1899,MATCH(CONCATENATE("1#",$B277),souhrn!$E$2:$E$1899,0),1),body!$A$2:$A$34,0),1),"")</f>
        <v/>
      </c>
      <c r="D277" t="str">
        <f>IFERROR(INDEX(body!$B$2:$B$34,MATCH(INDEX(souhrn!$C$2:$C$1899,MATCH(CONCATENATE("2#",$B277),souhrn!$E$2:$E$1899,0),1),body!$A$2:$A$34,0),1),"")</f>
        <v/>
      </c>
      <c r="E277" t="str">
        <f>IFERROR(INDEX(body!$B$2:$B$34,MATCH(INDEX(souhrn!$C$2:$C$1899,MATCH(CONCATENATE("3#",$B277),souhrn!$E$2:$E$1899,0),1),body!$A$2:$A$34,0),1),"")</f>
        <v/>
      </c>
      <c r="F277" t="str">
        <f>IFERROR(INDEX(body!$B$2:$B$34,MATCH(INDEX(souhrn!$C$2:$C$1899,MATCH(CONCATENATE("4#",$B277),souhrn!$E$2:$E$1899,0),1),body!$A$2:$A$34,0),1),"")</f>
        <v/>
      </c>
      <c r="G277" t="str">
        <f>IFERROR(INDEX(body!$B$2:$B$34,MATCH(INDEX(souhrn!$C$2:$C$1899,MATCH(CONCATENATE("5#",$B277),souhrn!$E$2:$E$1899,0),1),body!$A$2:$A$34,0),1),"")</f>
        <v/>
      </c>
      <c r="H277" t="str">
        <f>IFERROR(INDEX(body!$B$2:$B$34,MATCH(INDEX(souhrn!$C$2:$C$1899,MATCH(CONCATENATE("6#",$B277),souhrn!$E$2:$E$1899,0),1),body!$A$2:$A$34,0),1),"")</f>
        <v/>
      </c>
      <c r="I277" t="str">
        <f>IFERROR(INDEX(body!$B$2:$B$34,MATCH(INDEX(souhrn!$C$2:$C$1899,MATCH(CONCATENATE("7#",$B277),souhrn!$E$2:$E$1899,0),1),body!$A$2:$A$34,0),1),"")</f>
        <v/>
      </c>
      <c r="J277" t="str">
        <f>IFERROR(INDEX(body!$B$2:$B$34,MATCH(INDEX(souhrn!$C$2:$C$1899,MATCH(CONCATENATE("8#",$B277),souhrn!$E$2:$E$1899,0),1),body!$A$2:$A$34,0),1),"")</f>
        <v/>
      </c>
      <c r="K277" t="str">
        <f>IFERROR(INDEX(body!$F$2:$F$34,MATCH(INDEX(souhrn!$C$2:$C$1899,MATCH(CONCATENATE("19#",$B277),souhrn!$E$2:$E$1899,0),1),body!$A$2:$A$34,0),1),"")</f>
        <v/>
      </c>
      <c r="L277" t="str">
        <f>IFERROR(INDEX(body!$F$2:$F$34,MATCH(INDEX(souhrn!$C$2:$C$1899,MATCH(CONCATENATE("20#",$B277),souhrn!$E$2:$E$1899,0),1),body!$A$2:$A$34,0),1),"")</f>
        <v/>
      </c>
      <c r="M277" t="str">
        <f>IFERROR(INDEX(body!$F$2:$F$34,MATCH(INDEX(souhrn!$C$2:$C$1899,MATCH(CONCATENATE("21#",$B277),souhrn!$E$2:$E$1899,0),1),body!$A$2:$A$34,0),1),"")</f>
        <v/>
      </c>
      <c r="N277" t="str">
        <f>IFERROR(INDEX(body!$F$2:$F$34,MATCH(INDEX(souhrn!$C$2:$C$1899,MATCH(CONCATENATE("22#",$B277),souhrn!$E$2:$E$1899,0),1),body!$A$2:$A$34,0),1),"")</f>
        <v/>
      </c>
      <c r="O277" t="str">
        <f>IFERROR(INDEX(body!$F$2:$F$34,MATCH(INDEX(souhrn!$C$2:$C$1899,MATCH(CONCATENATE("23#",$B277),souhrn!$E$2:$E$1899,0),1),body!$A$2:$A$34,0),1),"")</f>
        <v/>
      </c>
      <c r="P277" t="str">
        <f>IFERROR(INDEX(body!$F$2:$F$34,MATCH(INDEX(souhrn!$C$2:$C$1899,MATCH(CONCATENATE("24#",$B277),souhrn!$E$2:$E$1899,0),1),body!$A$2:$A$34,0),1),"")</f>
        <v/>
      </c>
      <c r="Q277" t="str">
        <f>IFERROR(INDEX(body!$D$2:$D$34,MATCH(INDEX(souhrn!$C$2:$C$1899,MATCH(CONCATENATE("9#",$B277),souhrn!$E$2:$E$1899,0),1),body!$A$2:$A$34,0),1),"")</f>
        <v/>
      </c>
      <c r="R277" t="str">
        <f>IFERROR(INDEX(body!$D$2:$D$34,MATCH(INDEX(souhrn!$C$2:$C$1899,MATCH(CONCATENATE("10#",$B277),souhrn!$E$2:$E$1899,0),1),body!$A$2:$A$34,0),1),"")</f>
        <v/>
      </c>
      <c r="S277" t="str">
        <f>IFERROR(INDEX(body!$C$2:$C$34,MATCH(INDEX(souhrn!$C$2:$C$1899,MATCH(CONCATENATE("11#",$B277),souhrn!$E$2:$E$1899,0),1),body!$A$2:$A$34,0),1),"")</f>
        <v/>
      </c>
      <c r="T277" t="str">
        <f>IFERROR(INDEX(body!$C$2:$C$34,MATCH(INDEX(souhrn!$C$2:$C$1899,MATCH(CONCATENATE("12#",$B277),souhrn!$E$2:$E$1899,0),1),body!$A$2:$A$34,0),1),"")</f>
        <v/>
      </c>
      <c r="U277">
        <f>IFERROR(INDEX(body!$C$2:$C$34,MATCH(INDEX(souhrn!$C$2:$C$1899,MATCH(CONCATENATE("13#",$B277),souhrn!$E$2:$E$1899,0),1),body!$A$2:$A$34,0),1),"")</f>
        <v>10</v>
      </c>
      <c r="V277">
        <f>IFERROR(INDEX(body!$C$2:$C$34,MATCH(INDEX(souhrn!$C$2:$C$1899,MATCH(CONCATENATE("14#",$B277),souhrn!$E$2:$E$1899,0),1),body!$A$2:$A$34,0),1),"")</f>
        <v>12</v>
      </c>
      <c r="W277" t="str">
        <f>IFERROR(INDEX(body!$E$2:$E$34,MATCH(INDEX(souhrn!$C$2:$C$1899,MATCH(CONCATENATE("15#",$B277),souhrn!$E$2:$E$1899,0),1),body!$A$2:$A$34,0),1),"")</f>
        <v/>
      </c>
      <c r="X277" t="str">
        <f>IFERROR(INDEX(body!$E$2:$E$34,MATCH(INDEX(souhrn!$C$2:$C$1899,MATCH(CONCATENATE("16#",$B277),souhrn!$E$2:$E$1899,0),1),body!$A$2:$A$34,0),1),"")</f>
        <v/>
      </c>
      <c r="Y277" t="str">
        <f>IFERROR(INDEX(body!$E$2:$E$34,MATCH(INDEX(souhrn!$C$2:$C$1899,MATCH(CONCATENATE("17#",$B277),souhrn!$E$2:$E$1899,0),1),body!$A$2:$A$34,0),1),"")</f>
        <v/>
      </c>
      <c r="Z277" t="str">
        <f>IFERROR(INDEX(body!$E$2:$E$34,MATCH(INDEX(souhrn!$C$2:$C$1899,MATCH(CONCATENATE("18#",$B277),souhrn!$E$2:$E$1899,0),1),body!$A$2:$A$34,0),1),"")</f>
        <v/>
      </c>
      <c r="AA277">
        <f>INDEX(zavody!B:B,MATCH(B277,zavody!A:A,0))</f>
        <v>2</v>
      </c>
      <c r="AB277">
        <f t="shared" si="23"/>
        <v>22</v>
      </c>
      <c r="AC277">
        <f t="shared" si="24"/>
        <v>22</v>
      </c>
      <c r="AD277">
        <v>273</v>
      </c>
      <c r="AE277">
        <f t="shared" si="25"/>
        <v>22</v>
      </c>
      <c r="AF277">
        <v>184</v>
      </c>
    </row>
    <row r="278" spans="1:32" x14ac:dyDescent="0.45">
      <c r="A278">
        <v>6778</v>
      </c>
      <c r="B278" t="s">
        <v>274</v>
      </c>
      <c r="C278" t="str">
        <f>IFERROR(INDEX(body!$B$2:$B$34,MATCH(INDEX(souhrn!$C$2:$C$1899,MATCH(CONCATENATE("1#",$B278),souhrn!$E$2:$E$1899,0),1),body!$A$2:$A$34,0),1),"")</f>
        <v/>
      </c>
      <c r="D278" t="str">
        <f>IFERROR(INDEX(body!$B$2:$B$34,MATCH(INDEX(souhrn!$C$2:$C$1899,MATCH(CONCATENATE("2#",$B278),souhrn!$E$2:$E$1899,0),1),body!$A$2:$A$34,0),1),"")</f>
        <v/>
      </c>
      <c r="E278" t="str">
        <f>IFERROR(INDEX(body!$B$2:$B$34,MATCH(INDEX(souhrn!$C$2:$C$1899,MATCH(CONCATENATE("3#",$B278),souhrn!$E$2:$E$1899,0),1),body!$A$2:$A$34,0),1),"")</f>
        <v/>
      </c>
      <c r="F278" t="str">
        <f>IFERROR(INDEX(body!$B$2:$B$34,MATCH(INDEX(souhrn!$C$2:$C$1899,MATCH(CONCATENATE("4#",$B278),souhrn!$E$2:$E$1899,0),1),body!$A$2:$A$34,0),1),"")</f>
        <v/>
      </c>
      <c r="G278" t="str">
        <f>IFERROR(INDEX(body!$B$2:$B$34,MATCH(INDEX(souhrn!$C$2:$C$1899,MATCH(CONCATENATE("5#",$B278),souhrn!$E$2:$E$1899,0),1),body!$A$2:$A$34,0),1),"")</f>
        <v/>
      </c>
      <c r="H278" t="str">
        <f>IFERROR(INDEX(body!$B$2:$B$34,MATCH(INDEX(souhrn!$C$2:$C$1899,MATCH(CONCATENATE("6#",$B278),souhrn!$E$2:$E$1899,0),1),body!$A$2:$A$34,0),1),"")</f>
        <v/>
      </c>
      <c r="I278" t="str">
        <f>IFERROR(INDEX(body!$B$2:$B$34,MATCH(INDEX(souhrn!$C$2:$C$1899,MATCH(CONCATENATE("7#",$B278),souhrn!$E$2:$E$1899,0),1),body!$A$2:$A$34,0),1),"")</f>
        <v/>
      </c>
      <c r="J278" t="str">
        <f>IFERROR(INDEX(body!$B$2:$B$34,MATCH(INDEX(souhrn!$C$2:$C$1899,MATCH(CONCATENATE("8#",$B278),souhrn!$E$2:$E$1899,0),1),body!$A$2:$A$34,0),1),"")</f>
        <v/>
      </c>
      <c r="K278" t="str">
        <f>IFERROR(INDEX(body!$F$2:$F$34,MATCH(INDEX(souhrn!$C$2:$C$1899,MATCH(CONCATENATE("19#",$B278),souhrn!$E$2:$E$1899,0),1),body!$A$2:$A$34,0),1),"")</f>
        <v/>
      </c>
      <c r="L278" t="str">
        <f>IFERROR(INDEX(body!$F$2:$F$34,MATCH(INDEX(souhrn!$C$2:$C$1899,MATCH(CONCATENATE("20#",$B278),souhrn!$E$2:$E$1899,0),1),body!$A$2:$A$34,0),1),"")</f>
        <v/>
      </c>
      <c r="M278" t="str">
        <f>IFERROR(INDEX(body!$F$2:$F$34,MATCH(INDEX(souhrn!$C$2:$C$1899,MATCH(CONCATENATE("21#",$B278),souhrn!$E$2:$E$1899,0),1),body!$A$2:$A$34,0),1),"")</f>
        <v/>
      </c>
      <c r="N278" t="str">
        <f>IFERROR(INDEX(body!$F$2:$F$34,MATCH(INDEX(souhrn!$C$2:$C$1899,MATCH(CONCATENATE("22#",$B278),souhrn!$E$2:$E$1899,0),1),body!$A$2:$A$34,0),1),"")</f>
        <v/>
      </c>
      <c r="O278" t="str">
        <f>IFERROR(INDEX(body!$F$2:$F$34,MATCH(INDEX(souhrn!$C$2:$C$1899,MATCH(CONCATENATE("23#",$B278),souhrn!$E$2:$E$1899,0),1),body!$A$2:$A$34,0),1),"")</f>
        <v/>
      </c>
      <c r="P278" t="str">
        <f>IFERROR(INDEX(body!$F$2:$F$34,MATCH(INDEX(souhrn!$C$2:$C$1899,MATCH(CONCATENATE("24#",$B278),souhrn!$E$2:$E$1899,0),1),body!$A$2:$A$34,0),1),"")</f>
        <v/>
      </c>
      <c r="Q278" t="str">
        <f>IFERROR(INDEX(body!$D$2:$D$34,MATCH(INDEX(souhrn!$C$2:$C$1899,MATCH(CONCATENATE("9#",$B278),souhrn!$E$2:$E$1899,0),1),body!$A$2:$A$34,0),1),"")</f>
        <v/>
      </c>
      <c r="R278" t="str">
        <f>IFERROR(INDEX(body!$D$2:$D$34,MATCH(INDEX(souhrn!$C$2:$C$1899,MATCH(CONCATENATE("10#",$B278),souhrn!$E$2:$E$1899,0),1),body!$A$2:$A$34,0),1),"")</f>
        <v/>
      </c>
      <c r="S278" t="str">
        <f>IFERROR(INDEX(body!$C$2:$C$34,MATCH(INDEX(souhrn!$C$2:$C$1899,MATCH(CONCATENATE("11#",$B278),souhrn!$E$2:$E$1899,0),1),body!$A$2:$A$34,0),1),"")</f>
        <v/>
      </c>
      <c r="T278" t="str">
        <f>IFERROR(INDEX(body!$C$2:$C$34,MATCH(INDEX(souhrn!$C$2:$C$1899,MATCH(CONCATENATE("12#",$B278),souhrn!$E$2:$E$1899,0),1),body!$A$2:$A$34,0),1),"")</f>
        <v/>
      </c>
      <c r="U278">
        <f>IFERROR(INDEX(body!$C$2:$C$34,MATCH(INDEX(souhrn!$C$2:$C$1899,MATCH(CONCATENATE("13#",$B278),souhrn!$E$2:$E$1899,0),1),body!$A$2:$A$34,0),1),"")</f>
        <v>10</v>
      </c>
      <c r="V278">
        <f>IFERROR(INDEX(body!$C$2:$C$34,MATCH(INDEX(souhrn!$C$2:$C$1899,MATCH(CONCATENATE("14#",$B278),souhrn!$E$2:$E$1899,0),1),body!$A$2:$A$34,0),1),"")</f>
        <v>10</v>
      </c>
      <c r="W278" t="str">
        <f>IFERROR(INDEX(body!$E$2:$E$34,MATCH(INDEX(souhrn!$C$2:$C$1899,MATCH(CONCATENATE("15#",$B278),souhrn!$E$2:$E$1899,0),1),body!$A$2:$A$34,0),1),"")</f>
        <v/>
      </c>
      <c r="X278" t="str">
        <f>IFERROR(INDEX(body!$E$2:$E$34,MATCH(INDEX(souhrn!$C$2:$C$1899,MATCH(CONCATENATE("16#",$B278),souhrn!$E$2:$E$1899,0),1),body!$A$2:$A$34,0),1),"")</f>
        <v/>
      </c>
      <c r="Y278" t="str">
        <f>IFERROR(INDEX(body!$E$2:$E$34,MATCH(INDEX(souhrn!$C$2:$C$1899,MATCH(CONCATENATE("17#",$B278),souhrn!$E$2:$E$1899,0),1),body!$A$2:$A$34,0),1),"")</f>
        <v/>
      </c>
      <c r="Z278" t="str">
        <f>IFERROR(INDEX(body!$E$2:$E$34,MATCH(INDEX(souhrn!$C$2:$C$1899,MATCH(CONCATENATE("18#",$B278),souhrn!$E$2:$E$1899,0),1),body!$A$2:$A$34,0),1),"")</f>
        <v/>
      </c>
      <c r="AA278">
        <f>INDEX(zavody!B:B,MATCH(B278,zavody!A:A,0))</f>
        <v>2</v>
      </c>
      <c r="AB278">
        <f t="shared" si="23"/>
        <v>20</v>
      </c>
      <c r="AC278">
        <f t="shared" si="24"/>
        <v>20</v>
      </c>
      <c r="AD278">
        <v>274</v>
      </c>
      <c r="AE278">
        <f t="shared" si="25"/>
        <v>20</v>
      </c>
      <c r="AF278">
        <v>215</v>
      </c>
    </row>
    <row r="279" spans="1:32" x14ac:dyDescent="0.45">
      <c r="A279">
        <v>6867</v>
      </c>
      <c r="B279" t="s">
        <v>300</v>
      </c>
      <c r="C279" t="str">
        <f>IFERROR(INDEX(body!$B$2:$B$34,MATCH(INDEX(souhrn!$C$2:$C$1899,MATCH(CONCATENATE("1#",$B279),souhrn!$E$2:$E$1899,0),1),body!$A$2:$A$34,0),1),"")</f>
        <v/>
      </c>
      <c r="D279" t="str">
        <f>IFERROR(INDEX(body!$B$2:$B$34,MATCH(INDEX(souhrn!$C$2:$C$1899,MATCH(CONCATENATE("2#",$B279),souhrn!$E$2:$E$1899,0),1),body!$A$2:$A$34,0),1),"")</f>
        <v/>
      </c>
      <c r="E279" t="str">
        <f>IFERROR(INDEX(body!$B$2:$B$34,MATCH(INDEX(souhrn!$C$2:$C$1899,MATCH(CONCATENATE("3#",$B279),souhrn!$E$2:$E$1899,0),1),body!$A$2:$A$34,0),1),"")</f>
        <v/>
      </c>
      <c r="F279" t="str">
        <f>IFERROR(INDEX(body!$B$2:$B$34,MATCH(INDEX(souhrn!$C$2:$C$1899,MATCH(CONCATENATE("4#",$B279),souhrn!$E$2:$E$1899,0),1),body!$A$2:$A$34,0),1),"")</f>
        <v/>
      </c>
      <c r="G279" t="str">
        <f>IFERROR(INDEX(body!$B$2:$B$34,MATCH(INDEX(souhrn!$C$2:$C$1899,MATCH(CONCATENATE("5#",$B279),souhrn!$E$2:$E$1899,0),1),body!$A$2:$A$34,0),1),"")</f>
        <v/>
      </c>
      <c r="H279" t="str">
        <f>IFERROR(INDEX(body!$B$2:$B$34,MATCH(INDEX(souhrn!$C$2:$C$1899,MATCH(CONCATENATE("6#",$B279),souhrn!$E$2:$E$1899,0),1),body!$A$2:$A$34,0),1),"")</f>
        <v/>
      </c>
      <c r="I279" t="str">
        <f>IFERROR(INDEX(body!$B$2:$B$34,MATCH(INDEX(souhrn!$C$2:$C$1899,MATCH(CONCATENATE("7#",$B279),souhrn!$E$2:$E$1899,0),1),body!$A$2:$A$34,0),1),"")</f>
        <v/>
      </c>
      <c r="J279" t="str">
        <f>IFERROR(INDEX(body!$B$2:$B$34,MATCH(INDEX(souhrn!$C$2:$C$1899,MATCH(CONCATENATE("8#",$B279),souhrn!$E$2:$E$1899,0),1),body!$A$2:$A$34,0),1),"")</f>
        <v/>
      </c>
      <c r="K279" t="str">
        <f>IFERROR(INDEX(body!$F$2:$F$34,MATCH(INDEX(souhrn!$C$2:$C$1899,MATCH(CONCATENATE("19#",$B279),souhrn!$E$2:$E$1899,0),1),body!$A$2:$A$34,0),1),"")</f>
        <v/>
      </c>
      <c r="L279" t="str">
        <f>IFERROR(INDEX(body!$F$2:$F$34,MATCH(INDEX(souhrn!$C$2:$C$1899,MATCH(CONCATENATE("20#",$B279),souhrn!$E$2:$E$1899,0),1),body!$A$2:$A$34,0),1),"")</f>
        <v/>
      </c>
      <c r="M279" t="str">
        <f>IFERROR(INDEX(body!$F$2:$F$34,MATCH(INDEX(souhrn!$C$2:$C$1899,MATCH(CONCATENATE("21#",$B279),souhrn!$E$2:$E$1899,0),1),body!$A$2:$A$34,0),1),"")</f>
        <v/>
      </c>
      <c r="N279" t="str">
        <f>IFERROR(INDEX(body!$F$2:$F$34,MATCH(INDEX(souhrn!$C$2:$C$1899,MATCH(CONCATENATE("22#",$B279),souhrn!$E$2:$E$1899,0),1),body!$A$2:$A$34,0),1),"")</f>
        <v/>
      </c>
      <c r="O279" t="str">
        <f>IFERROR(INDEX(body!$F$2:$F$34,MATCH(INDEX(souhrn!$C$2:$C$1899,MATCH(CONCATENATE("23#",$B279),souhrn!$E$2:$E$1899,0),1),body!$A$2:$A$34,0),1),"")</f>
        <v/>
      </c>
      <c r="P279" t="str">
        <f>IFERROR(INDEX(body!$F$2:$F$34,MATCH(INDEX(souhrn!$C$2:$C$1899,MATCH(CONCATENATE("24#",$B279),souhrn!$E$2:$E$1899,0),1),body!$A$2:$A$34,0),1),"")</f>
        <v/>
      </c>
      <c r="Q279" t="str">
        <f>IFERROR(INDEX(body!$D$2:$D$34,MATCH(INDEX(souhrn!$C$2:$C$1899,MATCH(CONCATENATE("9#",$B279),souhrn!$E$2:$E$1899,0),1),body!$A$2:$A$34,0),1),"")</f>
        <v/>
      </c>
      <c r="R279" t="str">
        <f>IFERROR(INDEX(body!$D$2:$D$34,MATCH(INDEX(souhrn!$C$2:$C$1899,MATCH(CONCATENATE("10#",$B279),souhrn!$E$2:$E$1899,0),1),body!$A$2:$A$34,0),1),"")</f>
        <v/>
      </c>
      <c r="S279" t="str">
        <f>IFERROR(INDEX(body!$C$2:$C$34,MATCH(INDEX(souhrn!$C$2:$C$1899,MATCH(CONCATENATE("11#",$B279),souhrn!$E$2:$E$1899,0),1),body!$A$2:$A$34,0),1),"")</f>
        <v/>
      </c>
      <c r="T279" t="str">
        <f>IFERROR(INDEX(body!$C$2:$C$34,MATCH(INDEX(souhrn!$C$2:$C$1899,MATCH(CONCATENATE("12#",$B279),souhrn!$E$2:$E$1899,0),1),body!$A$2:$A$34,0),1),"")</f>
        <v/>
      </c>
      <c r="U279" t="str">
        <f>IFERROR(INDEX(body!$C$2:$C$34,MATCH(INDEX(souhrn!$C$2:$C$1899,MATCH(CONCATENATE("13#",$B279),souhrn!$E$2:$E$1899,0),1),body!$A$2:$A$34,0),1),"")</f>
        <v/>
      </c>
      <c r="V279" t="str">
        <f>IFERROR(INDEX(body!$C$2:$C$34,MATCH(INDEX(souhrn!$C$2:$C$1899,MATCH(CONCATENATE("14#",$B279),souhrn!$E$2:$E$1899,0),1),body!$A$2:$A$34,0),1),"")</f>
        <v/>
      </c>
      <c r="W279">
        <f>IFERROR(INDEX(body!$E$2:$E$34,MATCH(INDEX(souhrn!$C$2:$C$1899,MATCH(CONCATENATE("15#",$B279),souhrn!$E$2:$E$1899,0),1),body!$A$2:$A$34,0),1),"")</f>
        <v>4</v>
      </c>
      <c r="X279">
        <f>IFERROR(INDEX(body!$E$2:$E$34,MATCH(INDEX(souhrn!$C$2:$C$1899,MATCH(CONCATENATE("16#",$B279),souhrn!$E$2:$E$1899,0),1),body!$A$2:$A$34,0),1),"")</f>
        <v>4</v>
      </c>
      <c r="Y279">
        <f>IFERROR(INDEX(body!$E$2:$E$34,MATCH(INDEX(souhrn!$C$2:$C$1899,MATCH(CONCATENATE("17#",$B279),souhrn!$E$2:$E$1899,0),1),body!$A$2:$A$34,0),1),"")</f>
        <v>5</v>
      </c>
      <c r="Z279">
        <f>IFERROR(INDEX(body!$E$2:$E$34,MATCH(INDEX(souhrn!$C$2:$C$1899,MATCH(CONCATENATE("18#",$B279),souhrn!$E$2:$E$1899,0),1),body!$A$2:$A$34,0),1),"")</f>
        <v>5</v>
      </c>
      <c r="AA279">
        <f>INDEX(zavody!B:B,MATCH(B279,zavody!A:A,0))</f>
        <v>4</v>
      </c>
      <c r="AB279">
        <f t="shared" si="23"/>
        <v>18</v>
      </c>
      <c r="AC279">
        <f t="shared" si="24"/>
        <v>18</v>
      </c>
      <c r="AD279">
        <v>275</v>
      </c>
    </row>
    <row r="280" spans="1:32" x14ac:dyDescent="0.45">
      <c r="A280">
        <v>6961</v>
      </c>
      <c r="B280" t="s">
        <v>299</v>
      </c>
      <c r="C280" t="str">
        <f>IFERROR(INDEX(body!$B$2:$B$34,MATCH(INDEX(souhrn!$C$2:$C$1899,MATCH(CONCATENATE("1#",$B280),souhrn!$E$2:$E$1899,0),1),body!$A$2:$A$34,0),1),"")</f>
        <v/>
      </c>
      <c r="D280" t="str">
        <f>IFERROR(INDEX(body!$B$2:$B$34,MATCH(INDEX(souhrn!$C$2:$C$1899,MATCH(CONCATENATE("2#",$B280),souhrn!$E$2:$E$1899,0),1),body!$A$2:$A$34,0),1),"")</f>
        <v/>
      </c>
      <c r="E280" t="str">
        <f>IFERROR(INDEX(body!$B$2:$B$34,MATCH(INDEX(souhrn!$C$2:$C$1899,MATCH(CONCATENATE("3#",$B280),souhrn!$E$2:$E$1899,0),1),body!$A$2:$A$34,0),1),"")</f>
        <v/>
      </c>
      <c r="F280" t="str">
        <f>IFERROR(INDEX(body!$B$2:$B$34,MATCH(INDEX(souhrn!$C$2:$C$1899,MATCH(CONCATENATE("4#",$B280),souhrn!$E$2:$E$1899,0),1),body!$A$2:$A$34,0),1),"")</f>
        <v/>
      </c>
      <c r="G280" t="str">
        <f>IFERROR(INDEX(body!$B$2:$B$34,MATCH(INDEX(souhrn!$C$2:$C$1899,MATCH(CONCATENATE("5#",$B280),souhrn!$E$2:$E$1899,0),1),body!$A$2:$A$34,0),1),"")</f>
        <v/>
      </c>
      <c r="H280" t="str">
        <f>IFERROR(INDEX(body!$B$2:$B$34,MATCH(INDEX(souhrn!$C$2:$C$1899,MATCH(CONCATENATE("6#",$B280),souhrn!$E$2:$E$1899,0),1),body!$A$2:$A$34,0),1),"")</f>
        <v/>
      </c>
      <c r="I280" t="str">
        <f>IFERROR(INDEX(body!$B$2:$B$34,MATCH(INDEX(souhrn!$C$2:$C$1899,MATCH(CONCATENATE("7#",$B280),souhrn!$E$2:$E$1899,0),1),body!$A$2:$A$34,0),1),"")</f>
        <v/>
      </c>
      <c r="J280" t="str">
        <f>IFERROR(INDEX(body!$B$2:$B$34,MATCH(INDEX(souhrn!$C$2:$C$1899,MATCH(CONCATENATE("8#",$B280),souhrn!$E$2:$E$1899,0),1),body!$A$2:$A$34,0),1),"")</f>
        <v/>
      </c>
      <c r="K280" t="str">
        <f>IFERROR(INDEX(body!$F$2:$F$34,MATCH(INDEX(souhrn!$C$2:$C$1899,MATCH(CONCATENATE("19#",$B280),souhrn!$E$2:$E$1899,0),1),body!$A$2:$A$34,0),1),"")</f>
        <v/>
      </c>
      <c r="L280" t="str">
        <f>IFERROR(INDEX(body!$F$2:$F$34,MATCH(INDEX(souhrn!$C$2:$C$1899,MATCH(CONCATENATE("20#",$B280),souhrn!$E$2:$E$1899,0),1),body!$A$2:$A$34,0),1),"")</f>
        <v/>
      </c>
      <c r="M280" t="str">
        <f>IFERROR(INDEX(body!$F$2:$F$34,MATCH(INDEX(souhrn!$C$2:$C$1899,MATCH(CONCATENATE("21#",$B280),souhrn!$E$2:$E$1899,0),1),body!$A$2:$A$34,0),1),"")</f>
        <v/>
      </c>
      <c r="N280" t="str">
        <f>IFERROR(INDEX(body!$F$2:$F$34,MATCH(INDEX(souhrn!$C$2:$C$1899,MATCH(CONCATENATE("22#",$B280),souhrn!$E$2:$E$1899,0),1),body!$A$2:$A$34,0),1),"")</f>
        <v/>
      </c>
      <c r="O280" t="str">
        <f>IFERROR(INDEX(body!$F$2:$F$34,MATCH(INDEX(souhrn!$C$2:$C$1899,MATCH(CONCATENATE("23#",$B280),souhrn!$E$2:$E$1899,0),1),body!$A$2:$A$34,0),1),"")</f>
        <v/>
      </c>
      <c r="P280" t="str">
        <f>IFERROR(INDEX(body!$F$2:$F$34,MATCH(INDEX(souhrn!$C$2:$C$1899,MATCH(CONCATENATE("24#",$B280),souhrn!$E$2:$E$1899,0),1),body!$A$2:$A$34,0),1),"")</f>
        <v/>
      </c>
      <c r="Q280" t="str">
        <f>IFERROR(INDEX(body!$D$2:$D$34,MATCH(INDEX(souhrn!$C$2:$C$1899,MATCH(CONCATENATE("9#",$B280),souhrn!$E$2:$E$1899,0),1),body!$A$2:$A$34,0),1),"")</f>
        <v/>
      </c>
      <c r="R280" t="str">
        <f>IFERROR(INDEX(body!$D$2:$D$34,MATCH(INDEX(souhrn!$C$2:$C$1899,MATCH(CONCATENATE("10#",$B280),souhrn!$E$2:$E$1899,0),1),body!$A$2:$A$34,0),1),"")</f>
        <v/>
      </c>
      <c r="S280" t="str">
        <f>IFERROR(INDEX(body!$C$2:$C$34,MATCH(INDEX(souhrn!$C$2:$C$1899,MATCH(CONCATENATE("11#",$B280),souhrn!$E$2:$E$1899,0),1),body!$A$2:$A$34,0),1),"")</f>
        <v/>
      </c>
      <c r="T280" t="str">
        <f>IFERROR(INDEX(body!$C$2:$C$34,MATCH(INDEX(souhrn!$C$2:$C$1899,MATCH(CONCATENATE("12#",$B280),souhrn!$E$2:$E$1899,0),1),body!$A$2:$A$34,0),1),"")</f>
        <v/>
      </c>
      <c r="U280" t="str">
        <f>IFERROR(INDEX(body!$C$2:$C$34,MATCH(INDEX(souhrn!$C$2:$C$1899,MATCH(CONCATENATE("13#",$B280),souhrn!$E$2:$E$1899,0),1),body!$A$2:$A$34,0),1),"")</f>
        <v/>
      </c>
      <c r="V280" t="str">
        <f>IFERROR(INDEX(body!$C$2:$C$34,MATCH(INDEX(souhrn!$C$2:$C$1899,MATCH(CONCATENATE("14#",$B280),souhrn!$E$2:$E$1899,0),1),body!$A$2:$A$34,0),1),"")</f>
        <v/>
      </c>
      <c r="W280">
        <f>IFERROR(INDEX(body!$E$2:$E$34,MATCH(INDEX(souhrn!$C$2:$C$1899,MATCH(CONCATENATE("15#",$B280),souhrn!$E$2:$E$1899,0),1),body!$A$2:$A$34,0),1),"")</f>
        <v>4</v>
      </c>
      <c r="X280">
        <f>IFERROR(INDEX(body!$E$2:$E$34,MATCH(INDEX(souhrn!$C$2:$C$1899,MATCH(CONCATENATE("16#",$B280),souhrn!$E$2:$E$1899,0),1),body!$A$2:$A$34,0),1),"")</f>
        <v>4</v>
      </c>
      <c r="Y280">
        <f>IFERROR(INDEX(body!$E$2:$E$34,MATCH(INDEX(souhrn!$C$2:$C$1899,MATCH(CONCATENATE("17#",$B280),souhrn!$E$2:$E$1899,0),1),body!$A$2:$A$34,0),1),"")</f>
        <v>5</v>
      </c>
      <c r="Z280">
        <f>IFERROR(INDEX(body!$E$2:$E$34,MATCH(INDEX(souhrn!$C$2:$C$1899,MATCH(CONCATENATE("18#",$B280),souhrn!$E$2:$E$1899,0),1),body!$A$2:$A$34,0),1),"")</f>
        <v>5</v>
      </c>
      <c r="AA280">
        <f>INDEX(zavody!B:B,MATCH(B280,zavody!A:A,0))</f>
        <v>4</v>
      </c>
      <c r="AB280">
        <f t="shared" si="23"/>
        <v>18</v>
      </c>
      <c r="AC280">
        <f t="shared" si="24"/>
        <v>18</v>
      </c>
      <c r="AD280">
        <v>276</v>
      </c>
    </row>
    <row r="281" spans="1:32" x14ac:dyDescent="0.45">
      <c r="A281">
        <v>6962</v>
      </c>
      <c r="B281" t="s">
        <v>298</v>
      </c>
      <c r="C281" t="str">
        <f>IFERROR(INDEX(body!$B$2:$B$34,MATCH(INDEX(souhrn!$C$2:$C$1899,MATCH(CONCATENATE("1#",$B281),souhrn!$E$2:$E$1899,0),1),body!$A$2:$A$34,0),1),"")</f>
        <v/>
      </c>
      <c r="D281" t="str">
        <f>IFERROR(INDEX(body!$B$2:$B$34,MATCH(INDEX(souhrn!$C$2:$C$1899,MATCH(CONCATENATE("2#",$B281),souhrn!$E$2:$E$1899,0),1),body!$A$2:$A$34,0),1),"")</f>
        <v/>
      </c>
      <c r="E281" t="str">
        <f>IFERROR(INDEX(body!$B$2:$B$34,MATCH(INDEX(souhrn!$C$2:$C$1899,MATCH(CONCATENATE("3#",$B281),souhrn!$E$2:$E$1899,0),1),body!$A$2:$A$34,0),1),"")</f>
        <v/>
      </c>
      <c r="F281" t="str">
        <f>IFERROR(INDEX(body!$B$2:$B$34,MATCH(INDEX(souhrn!$C$2:$C$1899,MATCH(CONCATENATE("4#",$B281),souhrn!$E$2:$E$1899,0),1),body!$A$2:$A$34,0),1),"")</f>
        <v/>
      </c>
      <c r="G281" t="str">
        <f>IFERROR(INDEX(body!$B$2:$B$34,MATCH(INDEX(souhrn!$C$2:$C$1899,MATCH(CONCATENATE("5#",$B281),souhrn!$E$2:$E$1899,0),1),body!$A$2:$A$34,0),1),"")</f>
        <v/>
      </c>
      <c r="H281" t="str">
        <f>IFERROR(INDEX(body!$B$2:$B$34,MATCH(INDEX(souhrn!$C$2:$C$1899,MATCH(CONCATENATE("6#",$B281),souhrn!$E$2:$E$1899,0),1),body!$A$2:$A$34,0),1),"")</f>
        <v/>
      </c>
      <c r="I281" t="str">
        <f>IFERROR(INDEX(body!$B$2:$B$34,MATCH(INDEX(souhrn!$C$2:$C$1899,MATCH(CONCATENATE("7#",$B281),souhrn!$E$2:$E$1899,0),1),body!$A$2:$A$34,0),1),"")</f>
        <v/>
      </c>
      <c r="J281" t="str">
        <f>IFERROR(INDEX(body!$B$2:$B$34,MATCH(INDEX(souhrn!$C$2:$C$1899,MATCH(CONCATENATE("8#",$B281),souhrn!$E$2:$E$1899,0),1),body!$A$2:$A$34,0),1),"")</f>
        <v/>
      </c>
      <c r="K281" t="str">
        <f>IFERROR(INDEX(body!$F$2:$F$34,MATCH(INDEX(souhrn!$C$2:$C$1899,MATCH(CONCATENATE("19#",$B281),souhrn!$E$2:$E$1899,0),1),body!$A$2:$A$34,0),1),"")</f>
        <v/>
      </c>
      <c r="L281" t="str">
        <f>IFERROR(INDEX(body!$F$2:$F$34,MATCH(INDEX(souhrn!$C$2:$C$1899,MATCH(CONCATENATE("20#",$B281),souhrn!$E$2:$E$1899,0),1),body!$A$2:$A$34,0),1),"")</f>
        <v/>
      </c>
      <c r="M281" t="str">
        <f>IFERROR(INDEX(body!$F$2:$F$34,MATCH(INDEX(souhrn!$C$2:$C$1899,MATCH(CONCATENATE("21#",$B281),souhrn!$E$2:$E$1899,0),1),body!$A$2:$A$34,0),1),"")</f>
        <v/>
      </c>
      <c r="N281" t="str">
        <f>IFERROR(INDEX(body!$F$2:$F$34,MATCH(INDEX(souhrn!$C$2:$C$1899,MATCH(CONCATENATE("22#",$B281),souhrn!$E$2:$E$1899,0),1),body!$A$2:$A$34,0),1),"")</f>
        <v/>
      </c>
      <c r="O281" t="str">
        <f>IFERROR(INDEX(body!$F$2:$F$34,MATCH(INDEX(souhrn!$C$2:$C$1899,MATCH(CONCATENATE("23#",$B281),souhrn!$E$2:$E$1899,0),1),body!$A$2:$A$34,0),1),"")</f>
        <v/>
      </c>
      <c r="P281" t="str">
        <f>IFERROR(INDEX(body!$F$2:$F$34,MATCH(INDEX(souhrn!$C$2:$C$1899,MATCH(CONCATENATE("24#",$B281),souhrn!$E$2:$E$1899,0),1),body!$A$2:$A$34,0),1),"")</f>
        <v/>
      </c>
      <c r="Q281" t="str">
        <f>IFERROR(INDEX(body!$D$2:$D$34,MATCH(INDEX(souhrn!$C$2:$C$1899,MATCH(CONCATENATE("9#",$B281),souhrn!$E$2:$E$1899,0),1),body!$A$2:$A$34,0),1),"")</f>
        <v/>
      </c>
      <c r="R281" t="str">
        <f>IFERROR(INDEX(body!$D$2:$D$34,MATCH(INDEX(souhrn!$C$2:$C$1899,MATCH(CONCATENATE("10#",$B281),souhrn!$E$2:$E$1899,0),1),body!$A$2:$A$34,0),1),"")</f>
        <v/>
      </c>
      <c r="S281" t="str">
        <f>IFERROR(INDEX(body!$C$2:$C$34,MATCH(INDEX(souhrn!$C$2:$C$1899,MATCH(CONCATENATE("11#",$B281),souhrn!$E$2:$E$1899,0),1),body!$A$2:$A$34,0),1),"")</f>
        <v/>
      </c>
      <c r="T281" t="str">
        <f>IFERROR(INDEX(body!$C$2:$C$34,MATCH(INDEX(souhrn!$C$2:$C$1899,MATCH(CONCATENATE("12#",$B281),souhrn!$E$2:$E$1899,0),1),body!$A$2:$A$34,0),1),"")</f>
        <v/>
      </c>
      <c r="U281" t="str">
        <f>IFERROR(INDEX(body!$C$2:$C$34,MATCH(INDEX(souhrn!$C$2:$C$1899,MATCH(CONCATENATE("13#",$B281),souhrn!$E$2:$E$1899,0),1),body!$A$2:$A$34,0),1),"")</f>
        <v/>
      </c>
      <c r="V281" t="str">
        <f>IFERROR(INDEX(body!$C$2:$C$34,MATCH(INDEX(souhrn!$C$2:$C$1899,MATCH(CONCATENATE("14#",$B281),souhrn!$E$2:$E$1899,0),1),body!$A$2:$A$34,0),1),"")</f>
        <v/>
      </c>
      <c r="W281">
        <f>IFERROR(INDEX(body!$E$2:$E$34,MATCH(INDEX(souhrn!$C$2:$C$1899,MATCH(CONCATENATE("15#",$B281),souhrn!$E$2:$E$1899,0),1),body!$A$2:$A$34,0),1),"")</f>
        <v>4</v>
      </c>
      <c r="X281">
        <f>IFERROR(INDEX(body!$E$2:$E$34,MATCH(INDEX(souhrn!$C$2:$C$1899,MATCH(CONCATENATE("16#",$B281),souhrn!$E$2:$E$1899,0),1),body!$A$2:$A$34,0),1),"")</f>
        <v>4</v>
      </c>
      <c r="Y281">
        <f>IFERROR(INDEX(body!$E$2:$E$34,MATCH(INDEX(souhrn!$C$2:$C$1899,MATCH(CONCATENATE("17#",$B281),souhrn!$E$2:$E$1899,0),1),body!$A$2:$A$34,0),1),"")</f>
        <v>5</v>
      </c>
      <c r="Z281">
        <f>IFERROR(INDEX(body!$E$2:$E$34,MATCH(INDEX(souhrn!$C$2:$C$1899,MATCH(CONCATENATE("18#",$B281),souhrn!$E$2:$E$1899,0),1),body!$A$2:$A$34,0),1),"")</f>
        <v>5</v>
      </c>
      <c r="AA281">
        <f>INDEX(zavody!B:B,MATCH(B281,zavody!A:A,0))</f>
        <v>4</v>
      </c>
      <c r="AB281">
        <f t="shared" si="23"/>
        <v>18</v>
      </c>
      <c r="AC281">
        <f t="shared" si="24"/>
        <v>18</v>
      </c>
      <c r="AD281">
        <v>277</v>
      </c>
    </row>
    <row r="282" spans="1:32" x14ac:dyDescent="0.45">
      <c r="A282">
        <v>6712</v>
      </c>
      <c r="B282" t="s">
        <v>305</v>
      </c>
      <c r="C282" t="str">
        <f>IFERROR(INDEX(body!$B$2:$B$34,MATCH(INDEX(souhrn!$C$2:$C$1899,MATCH(CONCATENATE("1#",$B282),souhrn!$E$2:$E$1899,0),1),body!$A$2:$A$34,0),1),"")</f>
        <v/>
      </c>
      <c r="D282" t="str">
        <f>IFERROR(INDEX(body!$B$2:$B$34,MATCH(INDEX(souhrn!$C$2:$C$1899,MATCH(CONCATENATE("2#",$B282),souhrn!$E$2:$E$1899,0),1),body!$A$2:$A$34,0),1),"")</f>
        <v/>
      </c>
      <c r="E282" t="str">
        <f>IFERROR(INDEX(body!$B$2:$B$34,MATCH(INDEX(souhrn!$C$2:$C$1899,MATCH(CONCATENATE("3#",$B282),souhrn!$E$2:$E$1899,0),1),body!$A$2:$A$34,0),1),"")</f>
        <v/>
      </c>
      <c r="F282" t="str">
        <f>IFERROR(INDEX(body!$B$2:$B$34,MATCH(INDEX(souhrn!$C$2:$C$1899,MATCH(CONCATENATE("4#",$B282),souhrn!$E$2:$E$1899,0),1),body!$A$2:$A$34,0),1),"")</f>
        <v/>
      </c>
      <c r="G282" t="str">
        <f>IFERROR(INDEX(body!$B$2:$B$34,MATCH(INDEX(souhrn!$C$2:$C$1899,MATCH(CONCATENATE("5#",$B282),souhrn!$E$2:$E$1899,0),1),body!$A$2:$A$34,0),1),"")</f>
        <v/>
      </c>
      <c r="H282" t="str">
        <f>IFERROR(INDEX(body!$B$2:$B$34,MATCH(INDEX(souhrn!$C$2:$C$1899,MATCH(CONCATENATE("6#",$B282),souhrn!$E$2:$E$1899,0),1),body!$A$2:$A$34,0),1),"")</f>
        <v/>
      </c>
      <c r="I282" t="str">
        <f>IFERROR(INDEX(body!$B$2:$B$34,MATCH(INDEX(souhrn!$C$2:$C$1899,MATCH(CONCATENATE("7#",$B282),souhrn!$E$2:$E$1899,0),1),body!$A$2:$A$34,0),1),"")</f>
        <v/>
      </c>
      <c r="J282" t="str">
        <f>IFERROR(INDEX(body!$B$2:$B$34,MATCH(INDEX(souhrn!$C$2:$C$1899,MATCH(CONCATENATE("8#",$B282),souhrn!$E$2:$E$1899,0),1),body!$A$2:$A$34,0),1),"")</f>
        <v/>
      </c>
      <c r="K282" t="str">
        <f>IFERROR(INDEX(body!$F$2:$F$34,MATCH(INDEX(souhrn!$C$2:$C$1899,MATCH(CONCATENATE("19#",$B282),souhrn!$E$2:$E$1899,0),1),body!$A$2:$A$34,0),1),"")</f>
        <v/>
      </c>
      <c r="L282" t="str">
        <f>IFERROR(INDEX(body!$F$2:$F$34,MATCH(INDEX(souhrn!$C$2:$C$1899,MATCH(CONCATENATE("20#",$B282),souhrn!$E$2:$E$1899,0),1),body!$A$2:$A$34,0),1),"")</f>
        <v/>
      </c>
      <c r="M282" t="str">
        <f>IFERROR(INDEX(body!$F$2:$F$34,MATCH(INDEX(souhrn!$C$2:$C$1899,MATCH(CONCATENATE("21#",$B282),souhrn!$E$2:$E$1899,0),1),body!$A$2:$A$34,0),1),"")</f>
        <v/>
      </c>
      <c r="N282" t="str">
        <f>IFERROR(INDEX(body!$F$2:$F$34,MATCH(INDEX(souhrn!$C$2:$C$1899,MATCH(CONCATENATE("22#",$B282),souhrn!$E$2:$E$1899,0),1),body!$A$2:$A$34,0),1),"")</f>
        <v/>
      </c>
      <c r="O282" t="str">
        <f>IFERROR(INDEX(body!$F$2:$F$34,MATCH(INDEX(souhrn!$C$2:$C$1899,MATCH(CONCATENATE("23#",$B282),souhrn!$E$2:$E$1899,0),1),body!$A$2:$A$34,0),1),"")</f>
        <v/>
      </c>
      <c r="P282" t="str">
        <f>IFERROR(INDEX(body!$F$2:$F$34,MATCH(INDEX(souhrn!$C$2:$C$1899,MATCH(CONCATENATE("24#",$B282),souhrn!$E$2:$E$1899,0),1),body!$A$2:$A$34,0),1),"")</f>
        <v/>
      </c>
      <c r="Q282" t="str">
        <f>IFERROR(INDEX(body!$D$2:$D$34,MATCH(INDEX(souhrn!$C$2:$C$1899,MATCH(CONCATENATE("9#",$B282),souhrn!$E$2:$E$1899,0),1),body!$A$2:$A$34,0),1),"")</f>
        <v/>
      </c>
      <c r="R282" t="str">
        <f>IFERROR(INDEX(body!$D$2:$D$34,MATCH(INDEX(souhrn!$C$2:$C$1899,MATCH(CONCATENATE("10#",$B282),souhrn!$E$2:$E$1899,0),1),body!$A$2:$A$34,0),1),"")</f>
        <v/>
      </c>
      <c r="S282" t="str">
        <f>IFERROR(INDEX(body!$C$2:$C$34,MATCH(INDEX(souhrn!$C$2:$C$1899,MATCH(CONCATENATE("11#",$B282),souhrn!$E$2:$E$1899,0),1),body!$A$2:$A$34,0),1),"")</f>
        <v/>
      </c>
      <c r="T282" t="str">
        <f>IFERROR(INDEX(body!$C$2:$C$34,MATCH(INDEX(souhrn!$C$2:$C$1899,MATCH(CONCATENATE("12#",$B282),souhrn!$E$2:$E$1899,0),1),body!$A$2:$A$34,0),1),"")</f>
        <v/>
      </c>
      <c r="U282" t="str">
        <f>IFERROR(INDEX(body!$C$2:$C$34,MATCH(INDEX(souhrn!$C$2:$C$1899,MATCH(CONCATENATE("13#",$B282),souhrn!$E$2:$E$1899,0),1),body!$A$2:$A$34,0),1),"")</f>
        <v/>
      </c>
      <c r="V282" t="str">
        <f>IFERROR(INDEX(body!$C$2:$C$34,MATCH(INDEX(souhrn!$C$2:$C$1899,MATCH(CONCATENATE("14#",$B282),souhrn!$E$2:$E$1899,0),1),body!$A$2:$A$34,0),1),"")</f>
        <v/>
      </c>
      <c r="W282">
        <f>IFERROR(INDEX(body!$E$2:$E$34,MATCH(INDEX(souhrn!$C$2:$C$1899,MATCH(CONCATENATE("15#",$B282),souhrn!$E$2:$E$1899,0),1),body!$A$2:$A$34,0),1),"")</f>
        <v>6</v>
      </c>
      <c r="X282">
        <f>IFERROR(INDEX(body!$E$2:$E$34,MATCH(INDEX(souhrn!$C$2:$C$1899,MATCH(CONCATENATE("16#",$B282),souhrn!$E$2:$E$1899,0),1),body!$A$2:$A$34,0),1),"")</f>
        <v>2</v>
      </c>
      <c r="Y282">
        <f>IFERROR(INDEX(body!$E$2:$E$34,MATCH(INDEX(souhrn!$C$2:$C$1899,MATCH(CONCATENATE("17#",$B282),souhrn!$E$2:$E$1899,0),1),body!$A$2:$A$34,0),1),"")</f>
        <v>2</v>
      </c>
      <c r="Z282">
        <f>IFERROR(INDEX(body!$E$2:$E$34,MATCH(INDEX(souhrn!$C$2:$C$1899,MATCH(CONCATENATE("18#",$B282),souhrn!$E$2:$E$1899,0),1),body!$A$2:$A$34,0),1),"")</f>
        <v>2</v>
      </c>
      <c r="AA282">
        <f>INDEX(zavody!B:B,MATCH(B282,zavody!A:A,0))</f>
        <v>4</v>
      </c>
      <c r="AB282">
        <f t="shared" si="23"/>
        <v>12</v>
      </c>
      <c r="AC282">
        <f t="shared" si="24"/>
        <v>12</v>
      </c>
      <c r="AD282">
        <v>278</v>
      </c>
      <c r="AE282">
        <f>SUM(IFERROR(LARGE(C282:V282,1),0),IFERROR(LARGE(C282:V282,2),0),IFERROR(LARGE(C282:V282,3),0),IFERROR(LARGE(C282:V282,4),0),IFERROR(LARGE(C282:V282,5),0),IFERROR(LARGE(C282:V282,6),0),IFERROR(LARGE(C282:V282,7),0),IFERROR(LARGE(C282:V282,8),0),IFERROR(LARGE(C282:V282,9),0),IFERROR(LARGE(C282:V282,10),0),IFERROR(LARGE(C282:V282,11),0),IFERROR(LARGE(C282:V282,12),0),)</f>
        <v>0</v>
      </c>
      <c r="AF282">
        <v>207</v>
      </c>
    </row>
  </sheetData>
  <autoFilter ref="A4:AF213" xr:uid="{00000000-0009-0000-0000-000001000000}">
    <sortState ref="A5:AF282">
      <sortCondition descending="1" ref="AC4:AC213"/>
    </sortState>
  </autoFilter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4"/>
  <sheetViews>
    <sheetView workbookViewId="0">
      <selection activeCell="D34" sqref="D34"/>
    </sheetView>
  </sheetViews>
  <sheetFormatPr defaultRowHeight="14.25" x14ac:dyDescent="0.45"/>
  <sheetData>
    <row r="1" spans="1:6" x14ac:dyDescent="0.45">
      <c r="A1" t="s">
        <v>61</v>
      </c>
      <c r="B1" t="s">
        <v>62</v>
      </c>
      <c r="C1" t="s">
        <v>63</v>
      </c>
      <c r="D1" t="s">
        <v>64</v>
      </c>
      <c r="E1" t="s">
        <v>57</v>
      </c>
      <c r="F1" t="s">
        <v>113</v>
      </c>
    </row>
    <row r="2" spans="1:6" x14ac:dyDescent="0.45">
      <c r="A2">
        <v>1</v>
      </c>
      <c r="B2">
        <v>38</v>
      </c>
      <c r="C2">
        <v>36</v>
      </c>
      <c r="D2">
        <v>40</v>
      </c>
      <c r="E2">
        <v>22</v>
      </c>
      <c r="F2">
        <v>34</v>
      </c>
    </row>
    <row r="3" spans="1:6" x14ac:dyDescent="0.45">
      <c r="A3">
        <v>1.5</v>
      </c>
      <c r="B3">
        <v>37</v>
      </c>
      <c r="C3">
        <v>35</v>
      </c>
      <c r="D3">
        <v>39</v>
      </c>
      <c r="E3">
        <v>21</v>
      </c>
      <c r="F3">
        <v>33</v>
      </c>
    </row>
    <row r="4" spans="1:6" x14ac:dyDescent="0.45">
      <c r="A4">
        <v>2</v>
      </c>
      <c r="B4">
        <v>36</v>
      </c>
      <c r="C4">
        <v>34</v>
      </c>
      <c r="D4">
        <v>38</v>
      </c>
      <c r="E4">
        <v>20</v>
      </c>
      <c r="F4">
        <v>32</v>
      </c>
    </row>
    <row r="5" spans="1:6" x14ac:dyDescent="0.45">
      <c r="A5">
        <v>2.5</v>
      </c>
      <c r="B5">
        <v>35</v>
      </c>
      <c r="C5">
        <v>33</v>
      </c>
      <c r="D5">
        <v>37</v>
      </c>
      <c r="E5">
        <v>19</v>
      </c>
      <c r="F5">
        <v>31</v>
      </c>
    </row>
    <row r="6" spans="1:6" x14ac:dyDescent="0.45">
      <c r="A6">
        <v>3</v>
      </c>
      <c r="B6">
        <v>34</v>
      </c>
      <c r="C6">
        <v>32</v>
      </c>
      <c r="D6">
        <v>36</v>
      </c>
      <c r="E6">
        <v>18</v>
      </c>
      <c r="F6">
        <v>30</v>
      </c>
    </row>
    <row r="7" spans="1:6" x14ac:dyDescent="0.45">
      <c r="A7">
        <v>3.5</v>
      </c>
      <c r="B7">
        <v>33</v>
      </c>
      <c r="C7">
        <v>31</v>
      </c>
      <c r="D7">
        <v>35</v>
      </c>
      <c r="E7">
        <v>17</v>
      </c>
      <c r="F7">
        <v>29</v>
      </c>
    </row>
    <row r="8" spans="1:6" x14ac:dyDescent="0.45">
      <c r="A8">
        <v>4</v>
      </c>
      <c r="B8">
        <v>32</v>
      </c>
      <c r="C8">
        <v>30</v>
      </c>
      <c r="D8">
        <v>34</v>
      </c>
      <c r="E8">
        <v>16</v>
      </c>
      <c r="F8">
        <v>28</v>
      </c>
    </row>
    <row r="9" spans="1:6" x14ac:dyDescent="0.45">
      <c r="A9">
        <v>4.5</v>
      </c>
      <c r="B9">
        <v>31</v>
      </c>
      <c r="C9">
        <v>29</v>
      </c>
      <c r="D9">
        <v>33</v>
      </c>
      <c r="E9">
        <v>15</v>
      </c>
      <c r="F9">
        <v>27</v>
      </c>
    </row>
    <row r="10" spans="1:6" x14ac:dyDescent="0.45">
      <c r="A10">
        <v>5</v>
      </c>
      <c r="B10">
        <v>30</v>
      </c>
      <c r="C10">
        <v>28</v>
      </c>
      <c r="D10">
        <v>32</v>
      </c>
      <c r="E10">
        <v>14</v>
      </c>
      <c r="F10">
        <v>26</v>
      </c>
    </row>
    <row r="11" spans="1:6" x14ac:dyDescent="0.45">
      <c r="A11">
        <v>5.5</v>
      </c>
      <c r="B11">
        <v>29</v>
      </c>
      <c r="C11">
        <v>27</v>
      </c>
      <c r="D11">
        <v>31</v>
      </c>
      <c r="E11">
        <v>13</v>
      </c>
      <c r="F11">
        <v>25</v>
      </c>
    </row>
    <row r="12" spans="1:6" x14ac:dyDescent="0.45">
      <c r="A12">
        <v>6</v>
      </c>
      <c r="B12">
        <v>28</v>
      </c>
      <c r="C12">
        <v>26</v>
      </c>
      <c r="D12">
        <v>30</v>
      </c>
      <c r="E12">
        <v>12</v>
      </c>
      <c r="F12">
        <v>24</v>
      </c>
    </row>
    <row r="13" spans="1:6" x14ac:dyDescent="0.45">
      <c r="A13">
        <v>6.5</v>
      </c>
      <c r="B13">
        <v>27</v>
      </c>
      <c r="C13">
        <v>25</v>
      </c>
      <c r="D13">
        <v>29</v>
      </c>
      <c r="E13">
        <v>11</v>
      </c>
      <c r="F13">
        <v>23</v>
      </c>
    </row>
    <row r="14" spans="1:6" x14ac:dyDescent="0.45">
      <c r="A14">
        <v>7</v>
      </c>
      <c r="B14">
        <v>26</v>
      </c>
      <c r="C14">
        <v>24</v>
      </c>
      <c r="D14">
        <v>28</v>
      </c>
      <c r="E14">
        <v>10</v>
      </c>
      <c r="F14">
        <v>22</v>
      </c>
    </row>
    <row r="15" spans="1:6" x14ac:dyDescent="0.45">
      <c r="A15">
        <v>7.5</v>
      </c>
      <c r="B15">
        <v>25</v>
      </c>
      <c r="C15">
        <v>23</v>
      </c>
      <c r="D15">
        <v>27</v>
      </c>
      <c r="E15">
        <v>9</v>
      </c>
      <c r="F15">
        <v>21</v>
      </c>
    </row>
    <row r="16" spans="1:6" x14ac:dyDescent="0.45">
      <c r="A16">
        <v>8</v>
      </c>
      <c r="B16">
        <v>24</v>
      </c>
      <c r="C16">
        <v>22</v>
      </c>
      <c r="D16">
        <v>26</v>
      </c>
      <c r="E16">
        <v>8</v>
      </c>
      <c r="F16">
        <v>20</v>
      </c>
    </row>
    <row r="17" spans="1:6" x14ac:dyDescent="0.45">
      <c r="A17">
        <v>8.5</v>
      </c>
      <c r="B17">
        <v>23</v>
      </c>
      <c r="C17">
        <v>21</v>
      </c>
      <c r="D17">
        <v>25</v>
      </c>
      <c r="E17">
        <v>7</v>
      </c>
      <c r="F17">
        <v>19</v>
      </c>
    </row>
    <row r="18" spans="1:6" x14ac:dyDescent="0.45">
      <c r="A18">
        <v>9</v>
      </c>
      <c r="B18">
        <v>22</v>
      </c>
      <c r="C18">
        <v>20</v>
      </c>
      <c r="D18">
        <v>24</v>
      </c>
      <c r="E18">
        <v>6</v>
      </c>
      <c r="F18">
        <v>18</v>
      </c>
    </row>
    <row r="19" spans="1:6" x14ac:dyDescent="0.45">
      <c r="A19">
        <v>9.5</v>
      </c>
      <c r="B19">
        <v>21</v>
      </c>
      <c r="C19">
        <v>19</v>
      </c>
      <c r="D19">
        <v>23</v>
      </c>
      <c r="E19">
        <v>5</v>
      </c>
      <c r="F19">
        <v>17</v>
      </c>
    </row>
    <row r="20" spans="1:6" x14ac:dyDescent="0.45">
      <c r="A20">
        <v>10</v>
      </c>
      <c r="B20">
        <v>20</v>
      </c>
      <c r="C20">
        <v>18</v>
      </c>
      <c r="D20">
        <v>22</v>
      </c>
      <c r="E20">
        <v>4</v>
      </c>
      <c r="F20">
        <v>16</v>
      </c>
    </row>
    <row r="21" spans="1:6" x14ac:dyDescent="0.45">
      <c r="A21">
        <v>10.5</v>
      </c>
      <c r="B21">
        <v>19</v>
      </c>
      <c r="C21">
        <v>17</v>
      </c>
      <c r="D21">
        <v>21</v>
      </c>
      <c r="E21">
        <v>3</v>
      </c>
      <c r="F21">
        <v>15</v>
      </c>
    </row>
    <row r="22" spans="1:6" x14ac:dyDescent="0.45">
      <c r="A22">
        <v>11</v>
      </c>
      <c r="B22">
        <v>18</v>
      </c>
      <c r="C22">
        <v>16</v>
      </c>
      <c r="D22">
        <v>20</v>
      </c>
      <c r="E22">
        <v>2</v>
      </c>
      <c r="F22">
        <v>14</v>
      </c>
    </row>
    <row r="23" spans="1:6" x14ac:dyDescent="0.45">
      <c r="A23">
        <v>11.5</v>
      </c>
      <c r="B23">
        <v>17</v>
      </c>
      <c r="C23">
        <v>15</v>
      </c>
      <c r="D23">
        <v>19</v>
      </c>
      <c r="F23">
        <v>13</v>
      </c>
    </row>
    <row r="24" spans="1:6" x14ac:dyDescent="0.45">
      <c r="A24">
        <v>12</v>
      </c>
      <c r="B24">
        <v>16</v>
      </c>
      <c r="C24">
        <v>14</v>
      </c>
      <c r="D24">
        <v>18</v>
      </c>
      <c r="F24">
        <v>12</v>
      </c>
    </row>
    <row r="25" spans="1:6" x14ac:dyDescent="0.45">
      <c r="A25">
        <v>12.5</v>
      </c>
      <c r="B25">
        <v>15</v>
      </c>
      <c r="C25">
        <v>13</v>
      </c>
      <c r="D25">
        <v>17</v>
      </c>
      <c r="F25">
        <v>11</v>
      </c>
    </row>
    <row r="26" spans="1:6" x14ac:dyDescent="0.45">
      <c r="A26">
        <v>13</v>
      </c>
      <c r="B26">
        <v>14</v>
      </c>
      <c r="C26">
        <v>12</v>
      </c>
      <c r="D26">
        <v>16</v>
      </c>
      <c r="F26">
        <v>10</v>
      </c>
    </row>
    <row r="27" spans="1:6" x14ac:dyDescent="0.45">
      <c r="A27">
        <v>13.5</v>
      </c>
      <c r="B27">
        <v>13</v>
      </c>
      <c r="C27">
        <v>11</v>
      </c>
      <c r="D27">
        <v>15</v>
      </c>
      <c r="F27">
        <v>9</v>
      </c>
    </row>
    <row r="28" spans="1:6" x14ac:dyDescent="0.45">
      <c r="A28">
        <v>14</v>
      </c>
      <c r="B28">
        <v>12</v>
      </c>
      <c r="C28">
        <v>10</v>
      </c>
      <c r="D28">
        <v>14</v>
      </c>
      <c r="F28">
        <v>8</v>
      </c>
    </row>
    <row r="29" spans="1:6" x14ac:dyDescent="0.45">
      <c r="A29">
        <v>14.5</v>
      </c>
      <c r="C29">
        <v>9</v>
      </c>
      <c r="D29">
        <v>13</v>
      </c>
    </row>
    <row r="30" spans="1:6" x14ac:dyDescent="0.45">
      <c r="A30">
        <v>15</v>
      </c>
      <c r="C30">
        <v>8</v>
      </c>
      <c r="D30">
        <v>12</v>
      </c>
    </row>
    <row r="31" spans="1:6" x14ac:dyDescent="0.45">
      <c r="A31">
        <v>15.5</v>
      </c>
      <c r="C31">
        <v>7</v>
      </c>
      <c r="D31">
        <v>11</v>
      </c>
    </row>
    <row r="32" spans="1:6" x14ac:dyDescent="0.45">
      <c r="A32">
        <v>16</v>
      </c>
      <c r="C32">
        <v>6</v>
      </c>
      <c r="D32">
        <v>10</v>
      </c>
    </row>
    <row r="33" spans="1:4" x14ac:dyDescent="0.45">
      <c r="A33">
        <v>16.5</v>
      </c>
      <c r="C33">
        <v>5</v>
      </c>
      <c r="D33">
        <v>9</v>
      </c>
    </row>
    <row r="34" spans="1:4" x14ac:dyDescent="0.45">
      <c r="A34">
        <v>17</v>
      </c>
      <c r="C34">
        <v>4</v>
      </c>
      <c r="D34">
        <v>8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81"/>
  <sheetViews>
    <sheetView topLeftCell="A85" workbookViewId="0">
      <selection activeCell="A98" sqref="A98"/>
    </sheetView>
  </sheetViews>
  <sheetFormatPr defaultRowHeight="14.25" x14ac:dyDescent="0.45"/>
  <cols>
    <col min="1" max="1" width="18.86328125" bestFit="1" customWidth="1"/>
    <col min="2" max="2" width="14.46484375" bestFit="1" customWidth="1"/>
  </cols>
  <sheetData>
    <row r="1" spans="1:2" x14ac:dyDescent="0.45">
      <c r="A1" s="1" t="s">
        <v>70</v>
      </c>
      <c r="B1" t="s">
        <v>72</v>
      </c>
    </row>
    <row r="2" spans="1:2" x14ac:dyDescent="0.45">
      <c r="A2" s="2" t="s">
        <v>34</v>
      </c>
      <c r="B2" s="3">
        <v>10</v>
      </c>
    </row>
    <row r="3" spans="1:2" x14ac:dyDescent="0.45">
      <c r="A3" s="2" t="s">
        <v>17</v>
      </c>
      <c r="B3" s="3">
        <v>4</v>
      </c>
    </row>
    <row r="4" spans="1:2" x14ac:dyDescent="0.45">
      <c r="A4" s="2" t="s">
        <v>280</v>
      </c>
      <c r="B4" s="3">
        <v>6</v>
      </c>
    </row>
    <row r="5" spans="1:2" x14ac:dyDescent="0.45">
      <c r="A5" s="2" t="s">
        <v>185</v>
      </c>
      <c r="B5" s="3">
        <v>8</v>
      </c>
    </row>
    <row r="6" spans="1:2" x14ac:dyDescent="0.45">
      <c r="A6" s="2" t="s">
        <v>124</v>
      </c>
      <c r="B6" s="3">
        <v>6</v>
      </c>
    </row>
    <row r="7" spans="1:2" x14ac:dyDescent="0.45">
      <c r="A7" s="2" t="s">
        <v>6</v>
      </c>
      <c r="B7" s="3">
        <v>10</v>
      </c>
    </row>
    <row r="8" spans="1:2" x14ac:dyDescent="0.45">
      <c r="A8" s="2" t="s">
        <v>258</v>
      </c>
      <c r="B8" s="3">
        <v>8</v>
      </c>
    </row>
    <row r="9" spans="1:2" x14ac:dyDescent="0.45">
      <c r="A9" s="2" t="s">
        <v>190</v>
      </c>
      <c r="B9" s="3">
        <v>4</v>
      </c>
    </row>
    <row r="10" spans="1:2" x14ac:dyDescent="0.45">
      <c r="A10" s="2" t="s">
        <v>200</v>
      </c>
      <c r="B10" s="3">
        <v>8</v>
      </c>
    </row>
    <row r="11" spans="1:2" x14ac:dyDescent="0.45">
      <c r="A11" s="2" t="s">
        <v>31</v>
      </c>
      <c r="B11" s="3">
        <v>6</v>
      </c>
    </row>
    <row r="12" spans="1:2" x14ac:dyDescent="0.45">
      <c r="A12" s="2" t="s">
        <v>119</v>
      </c>
      <c r="B12" s="3">
        <v>2</v>
      </c>
    </row>
    <row r="13" spans="1:2" x14ac:dyDescent="0.45">
      <c r="A13" s="2" t="s">
        <v>25</v>
      </c>
      <c r="B13" s="3">
        <v>14</v>
      </c>
    </row>
    <row r="14" spans="1:2" x14ac:dyDescent="0.45">
      <c r="A14" s="2" t="s">
        <v>159</v>
      </c>
      <c r="B14" s="3">
        <v>12</v>
      </c>
    </row>
    <row r="15" spans="1:2" x14ac:dyDescent="0.45">
      <c r="A15" s="2" t="s">
        <v>209</v>
      </c>
      <c r="B15" s="3">
        <v>14</v>
      </c>
    </row>
    <row r="16" spans="1:2" x14ac:dyDescent="0.45">
      <c r="A16" s="2" t="s">
        <v>275</v>
      </c>
      <c r="B16" s="3">
        <v>2</v>
      </c>
    </row>
    <row r="17" spans="1:2" x14ac:dyDescent="0.45">
      <c r="A17" s="2" t="s">
        <v>213</v>
      </c>
      <c r="B17" s="3">
        <v>6</v>
      </c>
    </row>
    <row r="18" spans="1:2" x14ac:dyDescent="0.45">
      <c r="A18" s="2" t="s">
        <v>102</v>
      </c>
      <c r="B18" s="3">
        <v>2</v>
      </c>
    </row>
    <row r="19" spans="1:2" x14ac:dyDescent="0.45">
      <c r="A19" s="2" t="s">
        <v>150</v>
      </c>
      <c r="B19" s="3">
        <v>8</v>
      </c>
    </row>
    <row r="20" spans="1:2" x14ac:dyDescent="0.45">
      <c r="A20" s="2" t="s">
        <v>28</v>
      </c>
      <c r="B20" s="3">
        <v>10</v>
      </c>
    </row>
    <row r="21" spans="1:2" x14ac:dyDescent="0.45">
      <c r="A21" s="2" t="s">
        <v>111</v>
      </c>
      <c r="B21" s="3">
        <v>8</v>
      </c>
    </row>
    <row r="22" spans="1:2" x14ac:dyDescent="0.45">
      <c r="A22" s="2" t="s">
        <v>229</v>
      </c>
      <c r="B22" s="3">
        <v>6</v>
      </c>
    </row>
    <row r="23" spans="1:2" x14ac:dyDescent="0.45">
      <c r="A23" s="2" t="s">
        <v>78</v>
      </c>
      <c r="B23" s="3">
        <v>8</v>
      </c>
    </row>
    <row r="24" spans="1:2" x14ac:dyDescent="0.45">
      <c r="A24" s="2" t="s">
        <v>81</v>
      </c>
      <c r="B24" s="3">
        <v>8</v>
      </c>
    </row>
    <row r="25" spans="1:2" x14ac:dyDescent="0.45">
      <c r="A25" s="2" t="s">
        <v>174</v>
      </c>
      <c r="B25" s="3">
        <v>8</v>
      </c>
    </row>
    <row r="26" spans="1:2" x14ac:dyDescent="0.45">
      <c r="A26" s="2" t="s">
        <v>125</v>
      </c>
      <c r="B26" s="3">
        <v>8</v>
      </c>
    </row>
    <row r="27" spans="1:2" x14ac:dyDescent="0.45">
      <c r="A27" s="2" t="s">
        <v>163</v>
      </c>
      <c r="B27" s="3">
        <v>8</v>
      </c>
    </row>
    <row r="28" spans="1:2" x14ac:dyDescent="0.45">
      <c r="A28" s="2" t="s">
        <v>117</v>
      </c>
      <c r="B28" s="3">
        <v>10</v>
      </c>
    </row>
    <row r="29" spans="1:2" x14ac:dyDescent="0.45">
      <c r="A29" s="2" t="s">
        <v>288</v>
      </c>
      <c r="B29" s="3">
        <v>6</v>
      </c>
    </row>
    <row r="30" spans="1:2" x14ac:dyDescent="0.45">
      <c r="A30" s="2" t="s">
        <v>241</v>
      </c>
      <c r="B30" s="3">
        <v>6</v>
      </c>
    </row>
    <row r="31" spans="1:2" x14ac:dyDescent="0.45">
      <c r="A31" s="2" t="s">
        <v>133</v>
      </c>
      <c r="B31" s="3">
        <v>8</v>
      </c>
    </row>
    <row r="32" spans="1:2" x14ac:dyDescent="0.45">
      <c r="A32" s="2" t="s">
        <v>244</v>
      </c>
      <c r="B32" s="3">
        <v>2</v>
      </c>
    </row>
    <row r="33" spans="1:2" x14ac:dyDescent="0.45">
      <c r="A33" s="2" t="s">
        <v>38</v>
      </c>
      <c r="B33" s="3">
        <v>14</v>
      </c>
    </row>
    <row r="34" spans="1:2" x14ac:dyDescent="0.45">
      <c r="A34" s="2" t="s">
        <v>310</v>
      </c>
      <c r="B34" s="3">
        <v>4</v>
      </c>
    </row>
    <row r="35" spans="1:2" x14ac:dyDescent="0.45">
      <c r="A35" s="2" t="s">
        <v>172</v>
      </c>
      <c r="B35" s="3">
        <v>6</v>
      </c>
    </row>
    <row r="36" spans="1:2" x14ac:dyDescent="0.45">
      <c r="A36" s="2" t="s">
        <v>94</v>
      </c>
      <c r="B36" s="3">
        <v>8</v>
      </c>
    </row>
    <row r="37" spans="1:2" x14ac:dyDescent="0.45">
      <c r="A37" s="2" t="s">
        <v>208</v>
      </c>
      <c r="B37" s="3">
        <v>2</v>
      </c>
    </row>
    <row r="38" spans="1:2" x14ac:dyDescent="0.45">
      <c r="A38" s="2" t="s">
        <v>179</v>
      </c>
      <c r="B38" s="3">
        <v>10</v>
      </c>
    </row>
    <row r="39" spans="1:2" x14ac:dyDescent="0.45">
      <c r="A39" s="2" t="s">
        <v>170</v>
      </c>
      <c r="B39" s="3">
        <v>4</v>
      </c>
    </row>
    <row r="40" spans="1:2" x14ac:dyDescent="0.45">
      <c r="A40" s="2" t="s">
        <v>314</v>
      </c>
      <c r="B40" s="3">
        <v>4</v>
      </c>
    </row>
    <row r="41" spans="1:2" x14ac:dyDescent="0.45">
      <c r="A41" s="2" t="s">
        <v>14</v>
      </c>
      <c r="B41" s="3">
        <v>8</v>
      </c>
    </row>
    <row r="42" spans="1:2" x14ac:dyDescent="0.45">
      <c r="A42" s="2" t="s">
        <v>160</v>
      </c>
      <c r="B42" s="3">
        <v>8</v>
      </c>
    </row>
    <row r="43" spans="1:2" x14ac:dyDescent="0.45">
      <c r="A43" s="2" t="s">
        <v>189</v>
      </c>
      <c r="B43" s="3">
        <v>8</v>
      </c>
    </row>
    <row r="44" spans="1:2" x14ac:dyDescent="0.45">
      <c r="A44" s="2" t="s">
        <v>276</v>
      </c>
      <c r="B44" s="3">
        <v>2</v>
      </c>
    </row>
    <row r="45" spans="1:2" x14ac:dyDescent="0.45">
      <c r="A45" s="2" t="s">
        <v>260</v>
      </c>
      <c r="B45" s="3">
        <v>8</v>
      </c>
    </row>
    <row r="46" spans="1:2" x14ac:dyDescent="0.45">
      <c r="A46" s="2" t="s">
        <v>166</v>
      </c>
      <c r="B46" s="3">
        <v>4</v>
      </c>
    </row>
    <row r="47" spans="1:2" x14ac:dyDescent="0.45">
      <c r="A47" s="2" t="s">
        <v>108</v>
      </c>
      <c r="B47" s="3">
        <v>14</v>
      </c>
    </row>
    <row r="48" spans="1:2" x14ac:dyDescent="0.45">
      <c r="A48" s="2" t="s">
        <v>130</v>
      </c>
      <c r="B48" s="3">
        <v>8</v>
      </c>
    </row>
    <row r="49" spans="1:2" x14ac:dyDescent="0.45">
      <c r="A49" s="2" t="s">
        <v>207</v>
      </c>
      <c r="B49" s="3">
        <v>4</v>
      </c>
    </row>
    <row r="50" spans="1:2" x14ac:dyDescent="0.45">
      <c r="A50" s="2" t="s">
        <v>278</v>
      </c>
      <c r="B50" s="3">
        <v>6</v>
      </c>
    </row>
    <row r="51" spans="1:2" x14ac:dyDescent="0.45">
      <c r="A51" s="2" t="s">
        <v>16</v>
      </c>
      <c r="B51" s="3">
        <v>10</v>
      </c>
    </row>
    <row r="52" spans="1:2" x14ac:dyDescent="0.45">
      <c r="A52" s="2" t="s">
        <v>121</v>
      </c>
      <c r="B52" s="3">
        <v>8</v>
      </c>
    </row>
    <row r="53" spans="1:2" x14ac:dyDescent="0.45">
      <c r="A53" s="2" t="s">
        <v>305</v>
      </c>
      <c r="B53" s="3">
        <v>4</v>
      </c>
    </row>
    <row r="54" spans="1:2" x14ac:dyDescent="0.45">
      <c r="A54" s="2" t="s">
        <v>15</v>
      </c>
      <c r="B54" s="3">
        <v>8</v>
      </c>
    </row>
    <row r="55" spans="1:2" x14ac:dyDescent="0.45">
      <c r="A55" s="2" t="s">
        <v>217</v>
      </c>
      <c r="B55" s="3">
        <v>6</v>
      </c>
    </row>
    <row r="56" spans="1:2" x14ac:dyDescent="0.45">
      <c r="A56" s="2" t="s">
        <v>234</v>
      </c>
      <c r="B56" s="3">
        <v>4</v>
      </c>
    </row>
    <row r="57" spans="1:2" x14ac:dyDescent="0.45">
      <c r="A57" s="2" t="s">
        <v>226</v>
      </c>
      <c r="B57" s="3">
        <v>6</v>
      </c>
    </row>
    <row r="58" spans="1:2" x14ac:dyDescent="0.45">
      <c r="A58" s="2" t="s">
        <v>156</v>
      </c>
      <c r="B58" s="3">
        <v>4</v>
      </c>
    </row>
    <row r="59" spans="1:2" x14ac:dyDescent="0.45">
      <c r="A59" s="2" t="s">
        <v>128</v>
      </c>
      <c r="B59" s="3">
        <v>10</v>
      </c>
    </row>
    <row r="60" spans="1:2" x14ac:dyDescent="0.45">
      <c r="A60" s="2" t="s">
        <v>120</v>
      </c>
      <c r="B60" s="3">
        <v>6</v>
      </c>
    </row>
    <row r="61" spans="1:2" x14ac:dyDescent="0.45">
      <c r="A61" s="2" t="s">
        <v>228</v>
      </c>
      <c r="B61" s="3">
        <v>6</v>
      </c>
    </row>
    <row r="62" spans="1:2" x14ac:dyDescent="0.45">
      <c r="A62" s="2" t="s">
        <v>238</v>
      </c>
      <c r="B62" s="3">
        <v>6</v>
      </c>
    </row>
    <row r="63" spans="1:2" x14ac:dyDescent="0.45">
      <c r="A63" s="2" t="s">
        <v>216</v>
      </c>
      <c r="B63" s="3">
        <v>8</v>
      </c>
    </row>
    <row r="64" spans="1:2" x14ac:dyDescent="0.45">
      <c r="A64" s="2" t="s">
        <v>300</v>
      </c>
      <c r="B64" s="3">
        <v>4</v>
      </c>
    </row>
    <row r="65" spans="1:2" x14ac:dyDescent="0.45">
      <c r="A65" s="2" t="s">
        <v>223</v>
      </c>
      <c r="B65" s="3">
        <v>6</v>
      </c>
    </row>
    <row r="66" spans="1:2" x14ac:dyDescent="0.45">
      <c r="A66" s="2" t="s">
        <v>224</v>
      </c>
      <c r="B66" s="3">
        <v>6</v>
      </c>
    </row>
    <row r="67" spans="1:2" x14ac:dyDescent="0.45">
      <c r="A67" s="2" t="s">
        <v>243</v>
      </c>
      <c r="B67" s="3">
        <v>2</v>
      </c>
    </row>
    <row r="68" spans="1:2" x14ac:dyDescent="0.45">
      <c r="A68" s="2" t="s">
        <v>246</v>
      </c>
      <c r="B68" s="3">
        <v>2</v>
      </c>
    </row>
    <row r="69" spans="1:2" x14ac:dyDescent="0.45">
      <c r="A69" s="2" t="s">
        <v>230</v>
      </c>
      <c r="B69" s="3">
        <v>6</v>
      </c>
    </row>
    <row r="70" spans="1:2" x14ac:dyDescent="0.45">
      <c r="A70" s="2" t="s">
        <v>220</v>
      </c>
      <c r="B70" s="3">
        <v>6</v>
      </c>
    </row>
    <row r="71" spans="1:2" x14ac:dyDescent="0.45">
      <c r="A71" s="2" t="s">
        <v>169</v>
      </c>
      <c r="B71" s="3">
        <v>2</v>
      </c>
    </row>
    <row r="72" spans="1:2" x14ac:dyDescent="0.45">
      <c r="A72" s="2" t="s">
        <v>134</v>
      </c>
      <c r="B72" s="3">
        <v>2</v>
      </c>
    </row>
    <row r="73" spans="1:2" x14ac:dyDescent="0.45">
      <c r="A73" s="2" t="s">
        <v>24</v>
      </c>
      <c r="B73" s="3">
        <v>10</v>
      </c>
    </row>
    <row r="74" spans="1:2" x14ac:dyDescent="0.45">
      <c r="A74" s="2" t="s">
        <v>7</v>
      </c>
      <c r="B74" s="3">
        <v>14</v>
      </c>
    </row>
    <row r="75" spans="1:2" x14ac:dyDescent="0.45">
      <c r="A75" s="2" t="s">
        <v>173</v>
      </c>
      <c r="B75" s="3">
        <v>6</v>
      </c>
    </row>
    <row r="76" spans="1:2" x14ac:dyDescent="0.45">
      <c r="A76" s="2" t="s">
        <v>10</v>
      </c>
      <c r="B76" s="3">
        <v>14</v>
      </c>
    </row>
    <row r="77" spans="1:2" x14ac:dyDescent="0.45">
      <c r="A77" s="2" t="s">
        <v>131</v>
      </c>
      <c r="B77" s="3">
        <v>8</v>
      </c>
    </row>
    <row r="78" spans="1:2" x14ac:dyDescent="0.45">
      <c r="A78" s="2" t="s">
        <v>142</v>
      </c>
      <c r="B78" s="3">
        <v>6</v>
      </c>
    </row>
    <row r="79" spans="1:2" x14ac:dyDescent="0.45">
      <c r="A79" s="2" t="s">
        <v>227</v>
      </c>
      <c r="B79" s="3">
        <v>10</v>
      </c>
    </row>
    <row r="80" spans="1:2" x14ac:dyDescent="0.45">
      <c r="A80" s="2" t="s">
        <v>137</v>
      </c>
      <c r="B80" s="3">
        <v>8</v>
      </c>
    </row>
    <row r="81" spans="1:2" x14ac:dyDescent="0.45">
      <c r="A81" s="2" t="s">
        <v>110</v>
      </c>
      <c r="B81" s="3">
        <v>4</v>
      </c>
    </row>
    <row r="82" spans="1:2" x14ac:dyDescent="0.45">
      <c r="A82" s="2" t="s">
        <v>44</v>
      </c>
      <c r="B82" s="3">
        <v>6</v>
      </c>
    </row>
    <row r="83" spans="1:2" x14ac:dyDescent="0.45">
      <c r="A83" s="2" t="s">
        <v>279</v>
      </c>
      <c r="B83" s="3">
        <v>2</v>
      </c>
    </row>
    <row r="84" spans="1:2" x14ac:dyDescent="0.45">
      <c r="A84" s="2" t="s">
        <v>83</v>
      </c>
      <c r="B84" s="3">
        <v>10</v>
      </c>
    </row>
    <row r="85" spans="1:2" x14ac:dyDescent="0.45">
      <c r="A85" s="2" t="s">
        <v>165</v>
      </c>
      <c r="B85" s="3">
        <v>6</v>
      </c>
    </row>
    <row r="86" spans="1:2" x14ac:dyDescent="0.45">
      <c r="A86" s="2" t="s">
        <v>301</v>
      </c>
      <c r="B86" s="3">
        <v>4</v>
      </c>
    </row>
    <row r="87" spans="1:2" x14ac:dyDescent="0.45">
      <c r="A87" s="2" t="s">
        <v>146</v>
      </c>
      <c r="B87" s="3">
        <v>10</v>
      </c>
    </row>
    <row r="88" spans="1:2" x14ac:dyDescent="0.45">
      <c r="A88" s="2" t="s">
        <v>277</v>
      </c>
      <c r="B88" s="3">
        <v>2</v>
      </c>
    </row>
    <row r="89" spans="1:2" x14ac:dyDescent="0.45">
      <c r="A89" s="2" t="s">
        <v>282</v>
      </c>
      <c r="B89" s="3">
        <v>2</v>
      </c>
    </row>
    <row r="90" spans="1:2" x14ac:dyDescent="0.45">
      <c r="A90" s="2" t="s">
        <v>82</v>
      </c>
      <c r="B90" s="3">
        <v>11</v>
      </c>
    </row>
    <row r="91" spans="1:2" x14ac:dyDescent="0.45">
      <c r="A91" s="2" t="s">
        <v>105</v>
      </c>
      <c r="B91" s="3">
        <v>2</v>
      </c>
    </row>
    <row r="92" spans="1:2" x14ac:dyDescent="0.45">
      <c r="A92" s="2" t="s">
        <v>254</v>
      </c>
      <c r="B92" s="3">
        <v>8</v>
      </c>
    </row>
    <row r="93" spans="1:2" x14ac:dyDescent="0.45">
      <c r="A93" s="2" t="s">
        <v>199</v>
      </c>
      <c r="B93" s="3">
        <v>8</v>
      </c>
    </row>
    <row r="94" spans="1:2" x14ac:dyDescent="0.45">
      <c r="A94" s="2" t="s">
        <v>19</v>
      </c>
      <c r="B94" s="3">
        <v>10</v>
      </c>
    </row>
    <row r="95" spans="1:2" x14ac:dyDescent="0.45">
      <c r="A95" s="2" t="s">
        <v>153</v>
      </c>
      <c r="B95" s="3">
        <v>14</v>
      </c>
    </row>
    <row r="96" spans="1:2" x14ac:dyDescent="0.45">
      <c r="A96" s="2" t="s">
        <v>122</v>
      </c>
      <c r="B96" s="3">
        <v>6</v>
      </c>
    </row>
    <row r="97" spans="1:2" x14ac:dyDescent="0.45">
      <c r="A97" s="2" t="s">
        <v>257</v>
      </c>
      <c r="B97" s="3">
        <v>8</v>
      </c>
    </row>
    <row r="98" spans="1:2" x14ac:dyDescent="0.45">
      <c r="A98" s="2" t="s">
        <v>225</v>
      </c>
      <c r="B98" s="3">
        <v>14</v>
      </c>
    </row>
    <row r="99" spans="1:2" x14ac:dyDescent="0.45">
      <c r="A99" s="2" t="s">
        <v>252</v>
      </c>
      <c r="B99" s="3">
        <v>10</v>
      </c>
    </row>
    <row r="100" spans="1:2" x14ac:dyDescent="0.45">
      <c r="A100" s="2" t="s">
        <v>264</v>
      </c>
      <c r="B100" s="3">
        <v>10</v>
      </c>
    </row>
    <row r="101" spans="1:2" x14ac:dyDescent="0.45">
      <c r="A101" s="2" t="s">
        <v>95</v>
      </c>
      <c r="B101" s="3">
        <v>4</v>
      </c>
    </row>
    <row r="102" spans="1:2" x14ac:dyDescent="0.45">
      <c r="A102" s="2" t="s">
        <v>135</v>
      </c>
      <c r="B102" s="3">
        <v>8</v>
      </c>
    </row>
    <row r="103" spans="1:2" x14ac:dyDescent="0.45">
      <c r="A103" s="2" t="s">
        <v>87</v>
      </c>
      <c r="B103" s="3">
        <v>6</v>
      </c>
    </row>
    <row r="104" spans="1:2" x14ac:dyDescent="0.45">
      <c r="A104" s="2" t="s">
        <v>283</v>
      </c>
      <c r="B104" s="3">
        <v>2</v>
      </c>
    </row>
    <row r="105" spans="1:2" x14ac:dyDescent="0.45">
      <c r="A105" s="2" t="s">
        <v>35</v>
      </c>
      <c r="B105" s="3">
        <v>8</v>
      </c>
    </row>
    <row r="106" spans="1:2" x14ac:dyDescent="0.45">
      <c r="A106" s="2" t="s">
        <v>188</v>
      </c>
      <c r="B106" s="3">
        <v>8</v>
      </c>
    </row>
    <row r="107" spans="1:2" x14ac:dyDescent="0.45">
      <c r="A107" s="2" t="s">
        <v>308</v>
      </c>
      <c r="B107" s="3">
        <v>4</v>
      </c>
    </row>
    <row r="108" spans="1:2" x14ac:dyDescent="0.45">
      <c r="A108" s="2" t="s">
        <v>304</v>
      </c>
      <c r="B108" s="3">
        <v>4</v>
      </c>
    </row>
    <row r="109" spans="1:2" x14ac:dyDescent="0.45">
      <c r="A109" s="2" t="s">
        <v>29</v>
      </c>
      <c r="B109" s="3">
        <v>10</v>
      </c>
    </row>
    <row r="110" spans="1:2" x14ac:dyDescent="0.45">
      <c r="A110" s="2" t="s">
        <v>36</v>
      </c>
      <c r="B110" s="3">
        <v>8</v>
      </c>
    </row>
    <row r="111" spans="1:2" x14ac:dyDescent="0.45">
      <c r="A111" s="2" t="s">
        <v>158</v>
      </c>
      <c r="B111" s="3">
        <v>8</v>
      </c>
    </row>
    <row r="112" spans="1:2" x14ac:dyDescent="0.45">
      <c r="A112" s="2" t="s">
        <v>75</v>
      </c>
      <c r="B112" s="3">
        <v>4</v>
      </c>
    </row>
    <row r="113" spans="1:2" x14ac:dyDescent="0.45">
      <c r="A113" s="2" t="s">
        <v>181</v>
      </c>
      <c r="B113" s="3">
        <v>6</v>
      </c>
    </row>
    <row r="114" spans="1:2" x14ac:dyDescent="0.45">
      <c r="A114" s="2" t="s">
        <v>239</v>
      </c>
      <c r="B114" s="3">
        <v>4</v>
      </c>
    </row>
    <row r="115" spans="1:2" x14ac:dyDescent="0.45">
      <c r="A115" s="2" t="s">
        <v>23</v>
      </c>
      <c r="B115" s="3">
        <v>12</v>
      </c>
    </row>
    <row r="116" spans="1:2" x14ac:dyDescent="0.45">
      <c r="A116" s="2" t="s">
        <v>245</v>
      </c>
      <c r="B116" s="3">
        <v>8</v>
      </c>
    </row>
    <row r="117" spans="1:2" x14ac:dyDescent="0.45">
      <c r="A117" s="2" t="s">
        <v>290</v>
      </c>
      <c r="B117" s="3">
        <v>2</v>
      </c>
    </row>
    <row r="118" spans="1:2" x14ac:dyDescent="0.45">
      <c r="A118" s="2" t="s">
        <v>274</v>
      </c>
      <c r="B118" s="3">
        <v>2</v>
      </c>
    </row>
    <row r="119" spans="1:2" x14ac:dyDescent="0.45">
      <c r="A119" s="2" t="s">
        <v>157</v>
      </c>
      <c r="B119" s="3">
        <v>6</v>
      </c>
    </row>
    <row r="120" spans="1:2" x14ac:dyDescent="0.45">
      <c r="A120" s="2" t="s">
        <v>39</v>
      </c>
      <c r="B120" s="3">
        <v>10</v>
      </c>
    </row>
    <row r="121" spans="1:2" x14ac:dyDescent="0.45">
      <c r="A121" s="2" t="s">
        <v>162</v>
      </c>
      <c r="B121" s="3">
        <v>6</v>
      </c>
    </row>
    <row r="122" spans="1:2" x14ac:dyDescent="0.45">
      <c r="A122" s="2" t="s">
        <v>143</v>
      </c>
      <c r="B122" s="3">
        <v>12</v>
      </c>
    </row>
    <row r="123" spans="1:2" x14ac:dyDescent="0.45">
      <c r="A123" s="2" t="s">
        <v>148</v>
      </c>
      <c r="B123" s="3">
        <v>4</v>
      </c>
    </row>
    <row r="124" spans="1:2" x14ac:dyDescent="0.45">
      <c r="A124" s="2" t="s">
        <v>123</v>
      </c>
      <c r="B124" s="3">
        <v>10</v>
      </c>
    </row>
    <row r="125" spans="1:2" x14ac:dyDescent="0.45">
      <c r="A125" s="2" t="s">
        <v>312</v>
      </c>
      <c r="B125" s="3">
        <v>4</v>
      </c>
    </row>
    <row r="126" spans="1:2" x14ac:dyDescent="0.45">
      <c r="A126" s="2" t="s">
        <v>138</v>
      </c>
      <c r="B126" s="3">
        <v>8</v>
      </c>
    </row>
    <row r="127" spans="1:2" x14ac:dyDescent="0.45">
      <c r="A127" s="2" t="s">
        <v>222</v>
      </c>
      <c r="B127" s="3">
        <v>6</v>
      </c>
    </row>
    <row r="128" spans="1:2" x14ac:dyDescent="0.45">
      <c r="A128" s="2" t="s">
        <v>298</v>
      </c>
      <c r="B128" s="3">
        <v>4</v>
      </c>
    </row>
    <row r="129" spans="1:2" x14ac:dyDescent="0.45">
      <c r="A129" s="2" t="s">
        <v>262</v>
      </c>
      <c r="B129" s="3">
        <v>8</v>
      </c>
    </row>
    <row r="130" spans="1:2" x14ac:dyDescent="0.45">
      <c r="A130" s="2" t="s">
        <v>313</v>
      </c>
      <c r="B130" s="3">
        <v>4</v>
      </c>
    </row>
    <row r="131" spans="1:2" x14ac:dyDescent="0.45">
      <c r="A131" s="2" t="s">
        <v>242</v>
      </c>
      <c r="B131" s="3">
        <v>6</v>
      </c>
    </row>
    <row r="132" spans="1:2" x14ac:dyDescent="0.45">
      <c r="A132" s="2" t="s">
        <v>284</v>
      </c>
      <c r="B132" s="3">
        <v>2</v>
      </c>
    </row>
    <row r="133" spans="1:2" x14ac:dyDescent="0.45">
      <c r="A133" s="2" t="s">
        <v>178</v>
      </c>
      <c r="B133" s="3">
        <v>2</v>
      </c>
    </row>
    <row r="134" spans="1:2" x14ac:dyDescent="0.45">
      <c r="A134" s="2" t="s">
        <v>175</v>
      </c>
      <c r="B134" s="3">
        <v>8</v>
      </c>
    </row>
    <row r="135" spans="1:2" x14ac:dyDescent="0.45">
      <c r="A135" s="2" t="s">
        <v>297</v>
      </c>
      <c r="B135" s="3">
        <v>4</v>
      </c>
    </row>
    <row r="136" spans="1:2" x14ac:dyDescent="0.45">
      <c r="A136" s="2" t="s">
        <v>211</v>
      </c>
      <c r="B136" s="3">
        <v>4</v>
      </c>
    </row>
    <row r="137" spans="1:2" x14ac:dyDescent="0.45">
      <c r="A137" s="2" t="s">
        <v>205</v>
      </c>
      <c r="B137" s="3">
        <v>10</v>
      </c>
    </row>
    <row r="138" spans="1:2" x14ac:dyDescent="0.45">
      <c r="A138" s="2" t="s">
        <v>4</v>
      </c>
      <c r="B138" s="3">
        <v>12</v>
      </c>
    </row>
    <row r="139" spans="1:2" x14ac:dyDescent="0.45">
      <c r="A139" s="2" t="s">
        <v>193</v>
      </c>
      <c r="B139" s="3">
        <v>8</v>
      </c>
    </row>
    <row r="140" spans="1:2" x14ac:dyDescent="0.45">
      <c r="A140" s="2" t="s">
        <v>287</v>
      </c>
      <c r="B140" s="3">
        <v>2</v>
      </c>
    </row>
    <row r="141" spans="1:2" x14ac:dyDescent="0.45">
      <c r="A141" s="2" t="s">
        <v>269</v>
      </c>
      <c r="B141" s="3">
        <v>2</v>
      </c>
    </row>
    <row r="142" spans="1:2" x14ac:dyDescent="0.45">
      <c r="A142" s="2" t="s">
        <v>271</v>
      </c>
      <c r="B142" s="3">
        <v>2</v>
      </c>
    </row>
    <row r="143" spans="1:2" x14ac:dyDescent="0.45">
      <c r="A143" s="2" t="s">
        <v>40</v>
      </c>
      <c r="B143" s="3">
        <v>12</v>
      </c>
    </row>
    <row r="144" spans="1:2" x14ac:dyDescent="0.45">
      <c r="A144" s="2" t="s">
        <v>266</v>
      </c>
      <c r="B144" s="3">
        <v>8</v>
      </c>
    </row>
    <row r="145" spans="1:2" x14ac:dyDescent="0.45">
      <c r="A145" s="2" t="s">
        <v>26</v>
      </c>
      <c r="B145" s="3">
        <v>8</v>
      </c>
    </row>
    <row r="146" spans="1:2" x14ac:dyDescent="0.45">
      <c r="A146" s="2" t="s">
        <v>37</v>
      </c>
      <c r="B146" s="3">
        <v>14</v>
      </c>
    </row>
    <row r="147" spans="1:2" x14ac:dyDescent="0.45">
      <c r="A147" s="2" t="s">
        <v>196</v>
      </c>
      <c r="B147" s="3">
        <v>12</v>
      </c>
    </row>
    <row r="148" spans="1:2" x14ac:dyDescent="0.45">
      <c r="A148" s="2" t="s">
        <v>77</v>
      </c>
      <c r="B148" s="3">
        <v>10</v>
      </c>
    </row>
    <row r="149" spans="1:2" x14ac:dyDescent="0.45">
      <c r="A149" s="2" t="s">
        <v>214</v>
      </c>
      <c r="B149" s="3">
        <v>6</v>
      </c>
    </row>
    <row r="150" spans="1:2" x14ac:dyDescent="0.45">
      <c r="A150" s="2" t="s">
        <v>292</v>
      </c>
      <c r="B150" s="3">
        <v>4</v>
      </c>
    </row>
    <row r="151" spans="1:2" x14ac:dyDescent="0.45">
      <c r="A151" s="2" t="s">
        <v>291</v>
      </c>
      <c r="B151" s="3">
        <v>4</v>
      </c>
    </row>
    <row r="152" spans="1:2" x14ac:dyDescent="0.45">
      <c r="A152" s="2" t="s">
        <v>76</v>
      </c>
      <c r="B152" s="3">
        <v>10</v>
      </c>
    </row>
    <row r="153" spans="1:2" x14ac:dyDescent="0.45">
      <c r="A153" s="2" t="s">
        <v>302</v>
      </c>
      <c r="B153" s="3">
        <v>4</v>
      </c>
    </row>
    <row r="154" spans="1:2" x14ac:dyDescent="0.45">
      <c r="A154" s="2" t="s">
        <v>48</v>
      </c>
      <c r="B154" s="3">
        <v>2</v>
      </c>
    </row>
    <row r="155" spans="1:2" x14ac:dyDescent="0.45">
      <c r="A155" s="2" t="s">
        <v>231</v>
      </c>
      <c r="B155" s="3">
        <v>6</v>
      </c>
    </row>
    <row r="156" spans="1:2" x14ac:dyDescent="0.45">
      <c r="A156" s="2" t="s">
        <v>195</v>
      </c>
      <c r="B156" s="3">
        <v>10</v>
      </c>
    </row>
    <row r="157" spans="1:2" x14ac:dyDescent="0.45">
      <c r="A157" s="2" t="s">
        <v>167</v>
      </c>
      <c r="B157" s="3">
        <v>4</v>
      </c>
    </row>
    <row r="158" spans="1:2" x14ac:dyDescent="0.45">
      <c r="A158" s="2" t="s">
        <v>168</v>
      </c>
      <c r="B158" s="3">
        <v>6</v>
      </c>
    </row>
    <row r="159" spans="1:2" x14ac:dyDescent="0.45">
      <c r="A159" s="2" t="s">
        <v>251</v>
      </c>
      <c r="B159" s="3">
        <v>8</v>
      </c>
    </row>
    <row r="160" spans="1:2" x14ac:dyDescent="0.45">
      <c r="A160" s="2" t="s">
        <v>235</v>
      </c>
      <c r="B160" s="3">
        <v>12</v>
      </c>
    </row>
    <row r="161" spans="1:2" x14ac:dyDescent="0.45">
      <c r="A161" s="2" t="s">
        <v>204</v>
      </c>
      <c r="B161" s="3">
        <v>4</v>
      </c>
    </row>
    <row r="162" spans="1:2" x14ac:dyDescent="0.45">
      <c r="A162" s="2" t="s">
        <v>261</v>
      </c>
      <c r="B162" s="3">
        <v>2</v>
      </c>
    </row>
    <row r="163" spans="1:2" x14ac:dyDescent="0.45">
      <c r="A163" s="2" t="s">
        <v>22</v>
      </c>
      <c r="B163" s="3">
        <v>4</v>
      </c>
    </row>
    <row r="164" spans="1:2" x14ac:dyDescent="0.45">
      <c r="A164" s="2" t="s">
        <v>8</v>
      </c>
      <c r="B164" s="3">
        <v>4</v>
      </c>
    </row>
    <row r="165" spans="1:2" x14ac:dyDescent="0.45">
      <c r="A165" s="2" t="s">
        <v>41</v>
      </c>
      <c r="B165" s="3">
        <v>14</v>
      </c>
    </row>
    <row r="166" spans="1:2" x14ac:dyDescent="0.45">
      <c r="A166" s="2" t="s">
        <v>272</v>
      </c>
      <c r="B166" s="3">
        <v>2</v>
      </c>
    </row>
    <row r="167" spans="1:2" x14ac:dyDescent="0.45">
      <c r="A167" s="2" t="s">
        <v>212</v>
      </c>
      <c r="B167" s="3">
        <v>4</v>
      </c>
    </row>
    <row r="168" spans="1:2" x14ac:dyDescent="0.45">
      <c r="A168" s="2" t="s">
        <v>270</v>
      </c>
      <c r="B168" s="3">
        <v>2</v>
      </c>
    </row>
    <row r="169" spans="1:2" x14ac:dyDescent="0.45">
      <c r="A169" s="2" t="s">
        <v>47</v>
      </c>
      <c r="B169" s="3">
        <v>6</v>
      </c>
    </row>
    <row r="170" spans="1:2" x14ac:dyDescent="0.45">
      <c r="A170" s="2" t="s">
        <v>74</v>
      </c>
      <c r="B170" s="3">
        <v>12</v>
      </c>
    </row>
    <row r="171" spans="1:2" x14ac:dyDescent="0.45">
      <c r="A171" s="2" t="s">
        <v>46</v>
      </c>
      <c r="B171" s="3">
        <v>4</v>
      </c>
    </row>
    <row r="172" spans="1:2" x14ac:dyDescent="0.45">
      <c r="A172" s="2" t="s">
        <v>45</v>
      </c>
      <c r="B172" s="3">
        <v>4</v>
      </c>
    </row>
    <row r="173" spans="1:2" x14ac:dyDescent="0.45">
      <c r="A173" s="2" t="s">
        <v>145</v>
      </c>
      <c r="B173" s="3">
        <v>10</v>
      </c>
    </row>
    <row r="174" spans="1:2" x14ac:dyDescent="0.45">
      <c r="A174" s="2" t="s">
        <v>191</v>
      </c>
      <c r="B174" s="3">
        <v>2</v>
      </c>
    </row>
    <row r="175" spans="1:2" x14ac:dyDescent="0.45">
      <c r="A175" s="2" t="s">
        <v>118</v>
      </c>
      <c r="B175" s="3">
        <v>12</v>
      </c>
    </row>
    <row r="176" spans="1:2" x14ac:dyDescent="0.45">
      <c r="A176" s="2" t="s">
        <v>13</v>
      </c>
      <c r="B176" s="3">
        <v>12</v>
      </c>
    </row>
    <row r="177" spans="1:2" x14ac:dyDescent="0.45">
      <c r="A177" s="2" t="s">
        <v>248</v>
      </c>
      <c r="B177" s="3">
        <v>4</v>
      </c>
    </row>
    <row r="178" spans="1:2" x14ac:dyDescent="0.45">
      <c r="A178" s="2" t="s">
        <v>194</v>
      </c>
      <c r="B178" s="3">
        <v>2</v>
      </c>
    </row>
    <row r="179" spans="1:2" x14ac:dyDescent="0.45">
      <c r="A179" s="2" t="s">
        <v>192</v>
      </c>
      <c r="B179" s="3">
        <v>2</v>
      </c>
    </row>
    <row r="180" spans="1:2" x14ac:dyDescent="0.45">
      <c r="A180" s="2" t="s">
        <v>27</v>
      </c>
      <c r="B180" s="3">
        <v>10</v>
      </c>
    </row>
    <row r="181" spans="1:2" x14ac:dyDescent="0.45">
      <c r="A181" s="2" t="s">
        <v>198</v>
      </c>
      <c r="B181" s="3">
        <v>6</v>
      </c>
    </row>
    <row r="182" spans="1:2" x14ac:dyDescent="0.45">
      <c r="A182" s="2" t="s">
        <v>139</v>
      </c>
      <c r="B182" s="3">
        <v>8</v>
      </c>
    </row>
    <row r="183" spans="1:2" x14ac:dyDescent="0.45">
      <c r="A183" s="2" t="s">
        <v>96</v>
      </c>
      <c r="B183" s="3">
        <v>10</v>
      </c>
    </row>
    <row r="184" spans="1:2" x14ac:dyDescent="0.45">
      <c r="A184" s="2" t="s">
        <v>247</v>
      </c>
      <c r="B184" s="3">
        <v>2</v>
      </c>
    </row>
    <row r="185" spans="1:2" x14ac:dyDescent="0.45">
      <c r="A185" s="2" t="s">
        <v>103</v>
      </c>
      <c r="B185" s="3">
        <v>10</v>
      </c>
    </row>
    <row r="186" spans="1:2" x14ac:dyDescent="0.45">
      <c r="A186" s="2" t="s">
        <v>268</v>
      </c>
      <c r="B186" s="3">
        <v>2</v>
      </c>
    </row>
    <row r="187" spans="1:2" x14ac:dyDescent="0.45">
      <c r="A187" s="2" t="s">
        <v>32</v>
      </c>
      <c r="B187" s="3">
        <v>8</v>
      </c>
    </row>
    <row r="188" spans="1:2" x14ac:dyDescent="0.45">
      <c r="A188" s="2" t="s">
        <v>197</v>
      </c>
      <c r="B188" s="3">
        <v>4</v>
      </c>
    </row>
    <row r="189" spans="1:2" x14ac:dyDescent="0.45">
      <c r="A189" s="2" t="s">
        <v>281</v>
      </c>
      <c r="B189" s="3">
        <v>2</v>
      </c>
    </row>
    <row r="190" spans="1:2" x14ac:dyDescent="0.45">
      <c r="A190" s="2" t="s">
        <v>221</v>
      </c>
      <c r="B190" s="3">
        <v>8</v>
      </c>
    </row>
    <row r="191" spans="1:2" x14ac:dyDescent="0.45">
      <c r="A191" s="2" t="s">
        <v>263</v>
      </c>
      <c r="B191" s="3">
        <v>2</v>
      </c>
    </row>
    <row r="192" spans="1:2" x14ac:dyDescent="0.45">
      <c r="A192" s="2" t="s">
        <v>100</v>
      </c>
      <c r="B192" s="3">
        <v>8</v>
      </c>
    </row>
    <row r="193" spans="1:2" x14ac:dyDescent="0.45">
      <c r="A193" s="2" t="s">
        <v>315</v>
      </c>
      <c r="B193" s="3">
        <v>4</v>
      </c>
    </row>
    <row r="194" spans="1:2" x14ac:dyDescent="0.45">
      <c r="A194" s="2" t="s">
        <v>289</v>
      </c>
      <c r="B194" s="3">
        <v>2</v>
      </c>
    </row>
    <row r="195" spans="1:2" x14ac:dyDescent="0.45">
      <c r="A195" s="2" t="s">
        <v>147</v>
      </c>
      <c r="B195" s="3">
        <v>8</v>
      </c>
    </row>
    <row r="196" spans="1:2" x14ac:dyDescent="0.45">
      <c r="A196" s="2" t="s">
        <v>250</v>
      </c>
      <c r="B196" s="3">
        <v>8</v>
      </c>
    </row>
    <row r="197" spans="1:2" x14ac:dyDescent="0.45">
      <c r="A197" s="2" t="s">
        <v>249</v>
      </c>
      <c r="B197" s="3">
        <v>8</v>
      </c>
    </row>
    <row r="198" spans="1:2" x14ac:dyDescent="0.45">
      <c r="A198" s="2" t="s">
        <v>236</v>
      </c>
      <c r="B198" s="3">
        <v>8</v>
      </c>
    </row>
    <row r="199" spans="1:2" x14ac:dyDescent="0.45">
      <c r="A199" s="2" t="s">
        <v>97</v>
      </c>
      <c r="B199" s="3">
        <v>8</v>
      </c>
    </row>
    <row r="200" spans="1:2" x14ac:dyDescent="0.45">
      <c r="A200" s="2" t="s">
        <v>107</v>
      </c>
      <c r="B200" s="3">
        <v>8</v>
      </c>
    </row>
    <row r="201" spans="1:2" x14ac:dyDescent="0.45">
      <c r="A201" s="2" t="s">
        <v>9</v>
      </c>
      <c r="B201" s="3">
        <v>8</v>
      </c>
    </row>
    <row r="202" spans="1:2" x14ac:dyDescent="0.45">
      <c r="A202" s="2" t="s">
        <v>42</v>
      </c>
      <c r="B202" s="3">
        <v>10</v>
      </c>
    </row>
    <row r="203" spans="1:2" x14ac:dyDescent="0.45">
      <c r="A203" s="2" t="s">
        <v>203</v>
      </c>
      <c r="B203" s="3">
        <v>6</v>
      </c>
    </row>
    <row r="204" spans="1:2" x14ac:dyDescent="0.45">
      <c r="A204" s="2" t="s">
        <v>218</v>
      </c>
      <c r="B204" s="3">
        <v>6</v>
      </c>
    </row>
    <row r="205" spans="1:2" x14ac:dyDescent="0.45">
      <c r="A205" s="2" t="s">
        <v>21</v>
      </c>
      <c r="B205" s="3">
        <v>4</v>
      </c>
    </row>
    <row r="206" spans="1:2" x14ac:dyDescent="0.45">
      <c r="A206" s="2" t="s">
        <v>177</v>
      </c>
      <c r="B206" s="3">
        <v>6</v>
      </c>
    </row>
    <row r="207" spans="1:2" x14ac:dyDescent="0.45">
      <c r="A207" s="2" t="s">
        <v>101</v>
      </c>
      <c r="B207" s="3">
        <v>8</v>
      </c>
    </row>
    <row r="208" spans="1:2" x14ac:dyDescent="0.45">
      <c r="A208" s="2" t="s">
        <v>88</v>
      </c>
      <c r="B208" s="3">
        <v>4</v>
      </c>
    </row>
    <row r="209" spans="1:2" x14ac:dyDescent="0.45">
      <c r="A209" s="2" t="s">
        <v>240</v>
      </c>
      <c r="B209" s="3">
        <v>6</v>
      </c>
    </row>
    <row r="210" spans="1:2" x14ac:dyDescent="0.45">
      <c r="A210" s="2" t="s">
        <v>151</v>
      </c>
      <c r="B210" s="3">
        <v>14</v>
      </c>
    </row>
    <row r="211" spans="1:2" x14ac:dyDescent="0.45">
      <c r="A211" s="2" t="s">
        <v>293</v>
      </c>
      <c r="B211" s="3">
        <v>4</v>
      </c>
    </row>
    <row r="212" spans="1:2" x14ac:dyDescent="0.45">
      <c r="A212" s="2" t="s">
        <v>127</v>
      </c>
      <c r="B212" s="3">
        <v>6</v>
      </c>
    </row>
    <row r="213" spans="1:2" x14ac:dyDescent="0.45">
      <c r="A213" s="2" t="s">
        <v>201</v>
      </c>
      <c r="B213" s="3">
        <v>6</v>
      </c>
    </row>
    <row r="214" spans="1:2" x14ac:dyDescent="0.45">
      <c r="A214" s="2" t="s">
        <v>184</v>
      </c>
      <c r="B214" s="3">
        <v>6</v>
      </c>
    </row>
    <row r="215" spans="1:2" x14ac:dyDescent="0.45">
      <c r="A215" s="2" t="s">
        <v>255</v>
      </c>
      <c r="B215" s="3">
        <v>8</v>
      </c>
    </row>
    <row r="216" spans="1:2" x14ac:dyDescent="0.45">
      <c r="A216" s="2" t="s">
        <v>215</v>
      </c>
      <c r="B216" s="3">
        <v>6</v>
      </c>
    </row>
    <row r="217" spans="1:2" x14ac:dyDescent="0.45">
      <c r="A217" s="2" t="s">
        <v>80</v>
      </c>
      <c r="B217" s="3">
        <v>4</v>
      </c>
    </row>
    <row r="218" spans="1:2" x14ac:dyDescent="0.45">
      <c r="A218" s="2" t="s">
        <v>182</v>
      </c>
      <c r="B218" s="3">
        <v>10</v>
      </c>
    </row>
    <row r="219" spans="1:2" x14ac:dyDescent="0.45">
      <c r="A219" s="2" t="s">
        <v>112</v>
      </c>
      <c r="B219" s="3">
        <v>4</v>
      </c>
    </row>
    <row r="220" spans="1:2" x14ac:dyDescent="0.45">
      <c r="A220" s="2" t="s">
        <v>30</v>
      </c>
      <c r="B220" s="3">
        <v>8</v>
      </c>
    </row>
    <row r="221" spans="1:2" x14ac:dyDescent="0.45">
      <c r="A221" s="2" t="s">
        <v>154</v>
      </c>
      <c r="B221" s="3">
        <v>8</v>
      </c>
    </row>
    <row r="222" spans="1:2" x14ac:dyDescent="0.45">
      <c r="A222" s="2" t="s">
        <v>171</v>
      </c>
      <c r="B222" s="3">
        <v>14</v>
      </c>
    </row>
    <row r="223" spans="1:2" x14ac:dyDescent="0.45">
      <c r="A223" s="2" t="s">
        <v>155</v>
      </c>
      <c r="B223" s="3">
        <v>10</v>
      </c>
    </row>
    <row r="224" spans="1:2" x14ac:dyDescent="0.45">
      <c r="A224" s="2" t="s">
        <v>84</v>
      </c>
      <c r="B224" s="3">
        <v>12</v>
      </c>
    </row>
    <row r="225" spans="1:2" x14ac:dyDescent="0.45">
      <c r="A225" s="2" t="s">
        <v>253</v>
      </c>
      <c r="B225" s="3">
        <v>8</v>
      </c>
    </row>
    <row r="226" spans="1:2" x14ac:dyDescent="0.45">
      <c r="A226" s="2" t="s">
        <v>106</v>
      </c>
      <c r="B226" s="3">
        <v>10</v>
      </c>
    </row>
    <row r="227" spans="1:2" x14ac:dyDescent="0.45">
      <c r="A227" s="2" t="s">
        <v>104</v>
      </c>
      <c r="B227" s="3">
        <v>4</v>
      </c>
    </row>
    <row r="228" spans="1:2" x14ac:dyDescent="0.45">
      <c r="A228" s="2" t="s">
        <v>91</v>
      </c>
      <c r="B228" s="3">
        <v>8</v>
      </c>
    </row>
    <row r="229" spans="1:2" x14ac:dyDescent="0.45">
      <c r="A229" s="2" t="s">
        <v>187</v>
      </c>
      <c r="B229" s="3">
        <v>6</v>
      </c>
    </row>
    <row r="230" spans="1:2" x14ac:dyDescent="0.45">
      <c r="A230" s="2" t="s">
        <v>265</v>
      </c>
      <c r="B230" s="3">
        <v>6</v>
      </c>
    </row>
    <row r="231" spans="1:2" x14ac:dyDescent="0.45">
      <c r="A231" s="2" t="s">
        <v>11</v>
      </c>
      <c r="B231" s="3">
        <v>14</v>
      </c>
    </row>
    <row r="232" spans="1:2" x14ac:dyDescent="0.45">
      <c r="A232" s="2" t="s">
        <v>144</v>
      </c>
      <c r="B232" s="3">
        <v>14</v>
      </c>
    </row>
    <row r="233" spans="1:2" x14ac:dyDescent="0.45">
      <c r="A233" s="2" t="s">
        <v>20</v>
      </c>
      <c r="B233" s="3">
        <v>14</v>
      </c>
    </row>
    <row r="234" spans="1:2" x14ac:dyDescent="0.45">
      <c r="A234" s="2" t="s">
        <v>86</v>
      </c>
      <c r="B234" s="3">
        <v>4</v>
      </c>
    </row>
    <row r="235" spans="1:2" x14ac:dyDescent="0.45">
      <c r="A235" s="2" t="s">
        <v>183</v>
      </c>
      <c r="B235" s="3">
        <v>2</v>
      </c>
    </row>
    <row r="236" spans="1:2" x14ac:dyDescent="0.45">
      <c r="A236" s="2" t="s">
        <v>232</v>
      </c>
      <c r="B236" s="3">
        <v>8</v>
      </c>
    </row>
    <row r="237" spans="1:2" x14ac:dyDescent="0.45">
      <c r="A237" s="2" t="s">
        <v>43</v>
      </c>
      <c r="B237" s="3">
        <v>10</v>
      </c>
    </row>
    <row r="238" spans="1:2" x14ac:dyDescent="0.45">
      <c r="A238" s="2" t="s">
        <v>140</v>
      </c>
      <c r="B238" s="3">
        <v>8</v>
      </c>
    </row>
    <row r="239" spans="1:2" x14ac:dyDescent="0.45">
      <c r="A239" s="2" t="s">
        <v>311</v>
      </c>
      <c r="B239" s="3">
        <v>4</v>
      </c>
    </row>
    <row r="240" spans="1:2" x14ac:dyDescent="0.45">
      <c r="A240" s="2" t="s">
        <v>299</v>
      </c>
      <c r="B240" s="3">
        <v>4</v>
      </c>
    </row>
    <row r="241" spans="1:2" x14ac:dyDescent="0.45">
      <c r="A241" s="2" t="s">
        <v>136</v>
      </c>
      <c r="B241" s="3">
        <v>14</v>
      </c>
    </row>
    <row r="242" spans="1:2" x14ac:dyDescent="0.45">
      <c r="A242" s="2" t="s">
        <v>98</v>
      </c>
      <c r="B242" s="3">
        <v>10</v>
      </c>
    </row>
    <row r="243" spans="1:2" x14ac:dyDescent="0.45">
      <c r="A243" s="2" t="s">
        <v>273</v>
      </c>
      <c r="B243" s="3">
        <v>2</v>
      </c>
    </row>
    <row r="244" spans="1:2" x14ac:dyDescent="0.45">
      <c r="A244" s="2" t="s">
        <v>164</v>
      </c>
      <c r="B244" s="3">
        <v>8</v>
      </c>
    </row>
    <row r="245" spans="1:2" x14ac:dyDescent="0.45">
      <c r="A245" s="2" t="s">
        <v>219</v>
      </c>
      <c r="B245" s="3">
        <v>6</v>
      </c>
    </row>
    <row r="246" spans="1:2" x14ac:dyDescent="0.45">
      <c r="A246" s="2" t="s">
        <v>303</v>
      </c>
      <c r="B246" s="3">
        <v>4</v>
      </c>
    </row>
    <row r="247" spans="1:2" x14ac:dyDescent="0.45">
      <c r="A247" s="2" t="s">
        <v>176</v>
      </c>
      <c r="B247" s="3">
        <v>8</v>
      </c>
    </row>
    <row r="248" spans="1:2" x14ac:dyDescent="0.45">
      <c r="A248" s="2" t="s">
        <v>129</v>
      </c>
      <c r="B248" s="3">
        <v>6</v>
      </c>
    </row>
    <row r="249" spans="1:2" x14ac:dyDescent="0.45">
      <c r="A249" s="2" t="s">
        <v>33</v>
      </c>
      <c r="B249" s="3">
        <v>4</v>
      </c>
    </row>
    <row r="250" spans="1:2" x14ac:dyDescent="0.45">
      <c r="A250" s="2" t="s">
        <v>202</v>
      </c>
      <c r="B250" s="3">
        <v>2</v>
      </c>
    </row>
    <row r="251" spans="1:2" x14ac:dyDescent="0.45">
      <c r="A251" s="2" t="s">
        <v>12</v>
      </c>
      <c r="B251" s="3">
        <v>14</v>
      </c>
    </row>
    <row r="252" spans="1:2" x14ac:dyDescent="0.45">
      <c r="A252" s="2" t="s">
        <v>141</v>
      </c>
      <c r="B252" s="3">
        <v>6</v>
      </c>
    </row>
    <row r="253" spans="1:2" x14ac:dyDescent="0.45">
      <c r="A253" s="2" t="s">
        <v>286</v>
      </c>
      <c r="B253" s="3">
        <v>2</v>
      </c>
    </row>
    <row r="254" spans="1:2" x14ac:dyDescent="0.45">
      <c r="A254" s="2" t="s">
        <v>285</v>
      </c>
      <c r="B254" s="3">
        <v>2</v>
      </c>
    </row>
    <row r="255" spans="1:2" x14ac:dyDescent="0.45">
      <c r="A255" s="2" t="s">
        <v>99</v>
      </c>
      <c r="B255" s="3">
        <v>10</v>
      </c>
    </row>
    <row r="256" spans="1:2" x14ac:dyDescent="0.45">
      <c r="A256" s="2" t="s">
        <v>237</v>
      </c>
      <c r="B256" s="3">
        <v>6</v>
      </c>
    </row>
    <row r="257" spans="1:2" x14ac:dyDescent="0.45">
      <c r="A257" s="2" t="s">
        <v>85</v>
      </c>
      <c r="B257" s="3">
        <v>8</v>
      </c>
    </row>
    <row r="258" spans="1:2" x14ac:dyDescent="0.45">
      <c r="A258" s="2" t="s">
        <v>267</v>
      </c>
      <c r="B258" s="3">
        <v>6</v>
      </c>
    </row>
    <row r="259" spans="1:2" x14ac:dyDescent="0.45">
      <c r="A259" s="2" t="s">
        <v>5</v>
      </c>
      <c r="B259" s="3">
        <v>13</v>
      </c>
    </row>
    <row r="260" spans="1:2" x14ac:dyDescent="0.45">
      <c r="A260" s="2" t="s">
        <v>186</v>
      </c>
      <c r="B260" s="3">
        <v>10</v>
      </c>
    </row>
    <row r="261" spans="1:2" x14ac:dyDescent="0.45">
      <c r="A261" s="2" t="s">
        <v>126</v>
      </c>
      <c r="B261" s="3">
        <v>10</v>
      </c>
    </row>
    <row r="262" spans="1:2" x14ac:dyDescent="0.45">
      <c r="A262" s="2" t="s">
        <v>161</v>
      </c>
      <c r="B262" s="3">
        <v>4</v>
      </c>
    </row>
    <row r="263" spans="1:2" x14ac:dyDescent="0.45">
      <c r="A263" s="2" t="s">
        <v>233</v>
      </c>
      <c r="B263" s="3">
        <v>6</v>
      </c>
    </row>
    <row r="264" spans="1:2" x14ac:dyDescent="0.45">
      <c r="A264" s="2" t="s">
        <v>259</v>
      </c>
      <c r="B264" s="3">
        <v>2</v>
      </c>
    </row>
    <row r="265" spans="1:2" x14ac:dyDescent="0.45">
      <c r="A265" s="2" t="s">
        <v>149</v>
      </c>
      <c r="B265" s="3">
        <v>8</v>
      </c>
    </row>
    <row r="266" spans="1:2" x14ac:dyDescent="0.45">
      <c r="A266" s="2" t="s">
        <v>79</v>
      </c>
      <c r="B266" s="3">
        <v>8</v>
      </c>
    </row>
    <row r="267" spans="1:2" x14ac:dyDescent="0.45">
      <c r="A267" s="2" t="s">
        <v>90</v>
      </c>
      <c r="B267" s="3">
        <v>10</v>
      </c>
    </row>
    <row r="268" spans="1:2" x14ac:dyDescent="0.45">
      <c r="A268" s="2" t="s">
        <v>18</v>
      </c>
      <c r="B268" s="3">
        <v>8</v>
      </c>
    </row>
    <row r="269" spans="1:2" x14ac:dyDescent="0.45">
      <c r="A269" s="2" t="s">
        <v>256</v>
      </c>
      <c r="B269" s="3">
        <v>6</v>
      </c>
    </row>
    <row r="270" spans="1:2" x14ac:dyDescent="0.45">
      <c r="A270" s="2" t="s">
        <v>309</v>
      </c>
      <c r="B270" s="3">
        <v>2</v>
      </c>
    </row>
    <row r="271" spans="1:2" x14ac:dyDescent="0.45">
      <c r="A271" s="2" t="s">
        <v>92</v>
      </c>
      <c r="B271" s="3">
        <v>6</v>
      </c>
    </row>
    <row r="272" spans="1:2" x14ac:dyDescent="0.45">
      <c r="A272" s="2" t="s">
        <v>93</v>
      </c>
      <c r="B272" s="3">
        <v>2</v>
      </c>
    </row>
    <row r="273" spans="1:2" x14ac:dyDescent="0.45">
      <c r="A273" s="2" t="s">
        <v>306</v>
      </c>
      <c r="B273" s="3">
        <v>4</v>
      </c>
    </row>
    <row r="274" spans="1:2" x14ac:dyDescent="0.45">
      <c r="A274" s="2" t="s">
        <v>109</v>
      </c>
      <c r="B274" s="3">
        <v>14</v>
      </c>
    </row>
    <row r="275" spans="1:2" x14ac:dyDescent="0.45">
      <c r="A275" s="2" t="s">
        <v>210</v>
      </c>
      <c r="B275" s="3">
        <v>4</v>
      </c>
    </row>
    <row r="276" spans="1:2" x14ac:dyDescent="0.45">
      <c r="A276" s="2" t="s">
        <v>89</v>
      </c>
      <c r="B276" s="3">
        <v>12</v>
      </c>
    </row>
    <row r="277" spans="1:2" x14ac:dyDescent="0.45">
      <c r="A277" s="2" t="s">
        <v>152</v>
      </c>
      <c r="B277" s="3">
        <v>8</v>
      </c>
    </row>
    <row r="278" spans="1:2" x14ac:dyDescent="0.45">
      <c r="A278" s="2" t="s">
        <v>180</v>
      </c>
      <c r="B278" s="3">
        <v>6</v>
      </c>
    </row>
    <row r="279" spans="1:2" x14ac:dyDescent="0.45">
      <c r="A279" s="2" t="s">
        <v>132</v>
      </c>
      <c r="B279" s="3">
        <v>8</v>
      </c>
    </row>
    <row r="280" spans="1:2" x14ac:dyDescent="0.45">
      <c r="A280" s="2" t="s">
        <v>206</v>
      </c>
      <c r="B280" s="3"/>
    </row>
    <row r="281" spans="1:2" x14ac:dyDescent="0.45">
      <c r="A281" s="2" t="s">
        <v>71</v>
      </c>
      <c r="B281" s="3">
        <v>1896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279"/>
  <sheetViews>
    <sheetView workbookViewId="0">
      <selection activeCell="A2" sqref="A2:B1899"/>
    </sheetView>
  </sheetViews>
  <sheetFormatPr defaultRowHeight="14.25" x14ac:dyDescent="0.45"/>
  <sheetData>
    <row r="1" spans="1:2" x14ac:dyDescent="0.45">
      <c r="A1" t="s">
        <v>0</v>
      </c>
      <c r="B1" t="s">
        <v>1</v>
      </c>
    </row>
    <row r="2" spans="1:2" x14ac:dyDescent="0.45">
      <c r="A2">
        <v>94</v>
      </c>
      <c r="B2" t="s">
        <v>282</v>
      </c>
    </row>
    <row r="3" spans="1:2" x14ac:dyDescent="0.45">
      <c r="A3">
        <v>95</v>
      </c>
      <c r="B3" t="s">
        <v>277</v>
      </c>
    </row>
    <row r="4" spans="1:2" x14ac:dyDescent="0.45">
      <c r="A4">
        <v>96</v>
      </c>
      <c r="B4" t="s">
        <v>146</v>
      </c>
    </row>
    <row r="5" spans="1:2" x14ac:dyDescent="0.45">
      <c r="A5">
        <v>99</v>
      </c>
      <c r="B5" t="s">
        <v>217</v>
      </c>
    </row>
    <row r="6" spans="1:2" x14ac:dyDescent="0.45">
      <c r="A6">
        <v>127</v>
      </c>
      <c r="B6" t="s">
        <v>280</v>
      </c>
    </row>
    <row r="7" spans="1:2" x14ac:dyDescent="0.45">
      <c r="A7">
        <v>753</v>
      </c>
      <c r="B7" t="s">
        <v>19</v>
      </c>
    </row>
    <row r="8" spans="1:2" x14ac:dyDescent="0.45">
      <c r="A8">
        <v>790</v>
      </c>
      <c r="B8" t="s">
        <v>154</v>
      </c>
    </row>
    <row r="9" spans="1:2" x14ac:dyDescent="0.45">
      <c r="A9">
        <v>813</v>
      </c>
      <c r="B9" t="s">
        <v>194</v>
      </c>
    </row>
    <row r="10" spans="1:2" x14ac:dyDescent="0.45">
      <c r="A10">
        <v>814</v>
      </c>
      <c r="B10" t="s">
        <v>192</v>
      </c>
    </row>
    <row r="11" spans="1:2" x14ac:dyDescent="0.45">
      <c r="A11">
        <v>910</v>
      </c>
      <c r="B11" t="s">
        <v>212</v>
      </c>
    </row>
    <row r="12" spans="1:2" x14ac:dyDescent="0.45">
      <c r="A12">
        <v>911</v>
      </c>
      <c r="B12" t="s">
        <v>137</v>
      </c>
    </row>
    <row r="13" spans="1:2" x14ac:dyDescent="0.45">
      <c r="A13">
        <v>1086</v>
      </c>
      <c r="B13" t="s">
        <v>29</v>
      </c>
    </row>
    <row r="14" spans="1:2" x14ac:dyDescent="0.45">
      <c r="A14">
        <v>1106</v>
      </c>
      <c r="B14" t="s">
        <v>139</v>
      </c>
    </row>
    <row r="15" spans="1:2" x14ac:dyDescent="0.45">
      <c r="A15">
        <v>1125</v>
      </c>
      <c r="B15" t="s">
        <v>292</v>
      </c>
    </row>
    <row r="16" spans="1:2" x14ac:dyDescent="0.45">
      <c r="A16">
        <v>1126</v>
      </c>
      <c r="B16" t="s">
        <v>291</v>
      </c>
    </row>
    <row r="17" spans="1:2" x14ac:dyDescent="0.45">
      <c r="A17">
        <v>1140</v>
      </c>
      <c r="B17" t="s">
        <v>286</v>
      </c>
    </row>
    <row r="18" spans="1:2" x14ac:dyDescent="0.45">
      <c r="A18">
        <v>1321</v>
      </c>
      <c r="B18" t="s">
        <v>21</v>
      </c>
    </row>
    <row r="19" spans="1:2" x14ac:dyDescent="0.45">
      <c r="A19">
        <v>1730</v>
      </c>
      <c r="B19" t="s">
        <v>5</v>
      </c>
    </row>
    <row r="20" spans="1:2" x14ac:dyDescent="0.45">
      <c r="A20">
        <v>1837</v>
      </c>
      <c r="B20" t="s">
        <v>22</v>
      </c>
    </row>
    <row r="21" spans="1:2" x14ac:dyDescent="0.45">
      <c r="A21">
        <v>1838</v>
      </c>
      <c r="B21" t="s">
        <v>8</v>
      </c>
    </row>
    <row r="22" spans="1:2" x14ac:dyDescent="0.45">
      <c r="A22">
        <v>1863</v>
      </c>
      <c r="B22" t="s">
        <v>287</v>
      </c>
    </row>
    <row r="23" spans="1:2" x14ac:dyDescent="0.45">
      <c r="A23">
        <v>1878</v>
      </c>
      <c r="B23" t="s">
        <v>241</v>
      </c>
    </row>
    <row r="24" spans="1:2" x14ac:dyDescent="0.45">
      <c r="A24">
        <v>1923</v>
      </c>
      <c r="B24" t="s">
        <v>279</v>
      </c>
    </row>
    <row r="25" spans="1:2" x14ac:dyDescent="0.45">
      <c r="A25">
        <v>2015</v>
      </c>
      <c r="B25" t="s">
        <v>208</v>
      </c>
    </row>
    <row r="26" spans="1:2" x14ac:dyDescent="0.45">
      <c r="A26">
        <v>2175</v>
      </c>
      <c r="B26" t="s">
        <v>86</v>
      </c>
    </row>
    <row r="27" spans="1:2" x14ac:dyDescent="0.45">
      <c r="A27">
        <v>2187</v>
      </c>
      <c r="B27" t="s">
        <v>244</v>
      </c>
    </row>
    <row r="28" spans="1:2" x14ac:dyDescent="0.45">
      <c r="A28">
        <v>2188</v>
      </c>
      <c r="B28" t="s">
        <v>243</v>
      </c>
    </row>
    <row r="29" spans="1:2" x14ac:dyDescent="0.45">
      <c r="A29">
        <v>2259</v>
      </c>
      <c r="B29" t="s">
        <v>6</v>
      </c>
    </row>
    <row r="30" spans="1:2" x14ac:dyDescent="0.45">
      <c r="A30">
        <v>2263</v>
      </c>
      <c r="B30" t="s">
        <v>7</v>
      </c>
    </row>
    <row r="31" spans="1:2" x14ac:dyDescent="0.45">
      <c r="A31">
        <v>2268</v>
      </c>
      <c r="B31" t="s">
        <v>293</v>
      </c>
    </row>
    <row r="32" spans="1:2" x14ac:dyDescent="0.45">
      <c r="A32">
        <v>2284</v>
      </c>
      <c r="B32" t="s">
        <v>128</v>
      </c>
    </row>
    <row r="33" spans="1:2" x14ac:dyDescent="0.45">
      <c r="A33">
        <v>2297</v>
      </c>
      <c r="B33" t="s">
        <v>17</v>
      </c>
    </row>
    <row r="34" spans="1:2" x14ac:dyDescent="0.45">
      <c r="A34">
        <v>2298</v>
      </c>
      <c r="B34" t="s">
        <v>144</v>
      </c>
    </row>
    <row r="35" spans="1:2" x14ac:dyDescent="0.45">
      <c r="A35">
        <v>2299</v>
      </c>
      <c r="B35" t="s">
        <v>20</v>
      </c>
    </row>
    <row r="36" spans="1:2" x14ac:dyDescent="0.45">
      <c r="A36">
        <v>2304</v>
      </c>
      <c r="B36" t="s">
        <v>16</v>
      </c>
    </row>
    <row r="37" spans="1:2" x14ac:dyDescent="0.45">
      <c r="A37">
        <v>2305</v>
      </c>
      <c r="B37" t="s">
        <v>228</v>
      </c>
    </row>
    <row r="38" spans="1:2" x14ac:dyDescent="0.45">
      <c r="A38">
        <v>2316</v>
      </c>
      <c r="B38" t="s">
        <v>297</v>
      </c>
    </row>
    <row r="39" spans="1:2" x14ac:dyDescent="0.45">
      <c r="A39">
        <v>2317</v>
      </c>
      <c r="B39" t="s">
        <v>220</v>
      </c>
    </row>
    <row r="40" spans="1:2" x14ac:dyDescent="0.45">
      <c r="A40">
        <v>2319</v>
      </c>
      <c r="B40" t="s">
        <v>215</v>
      </c>
    </row>
    <row r="41" spans="1:2" x14ac:dyDescent="0.45">
      <c r="A41">
        <v>2327</v>
      </c>
      <c r="B41" t="s">
        <v>28</v>
      </c>
    </row>
    <row r="42" spans="1:2" x14ac:dyDescent="0.45">
      <c r="A42">
        <v>2334</v>
      </c>
      <c r="B42" t="s">
        <v>201</v>
      </c>
    </row>
    <row r="43" spans="1:2" x14ac:dyDescent="0.45">
      <c r="A43">
        <v>2355</v>
      </c>
      <c r="B43" t="s">
        <v>4</v>
      </c>
    </row>
    <row r="44" spans="1:2" x14ac:dyDescent="0.45">
      <c r="A44">
        <v>2356</v>
      </c>
      <c r="B44" t="s">
        <v>242</v>
      </c>
    </row>
    <row r="45" spans="1:2" x14ac:dyDescent="0.45">
      <c r="A45">
        <v>2363</v>
      </c>
      <c r="B45" t="s">
        <v>301</v>
      </c>
    </row>
    <row r="46" spans="1:2" x14ac:dyDescent="0.45">
      <c r="A46">
        <v>2364</v>
      </c>
      <c r="B46" t="s">
        <v>100</v>
      </c>
    </row>
    <row r="47" spans="1:2" x14ac:dyDescent="0.45">
      <c r="A47">
        <v>2373</v>
      </c>
      <c r="B47" t="s">
        <v>14</v>
      </c>
    </row>
    <row r="48" spans="1:2" x14ac:dyDescent="0.45">
      <c r="A48">
        <v>2442</v>
      </c>
      <c r="B48" t="s">
        <v>148</v>
      </c>
    </row>
    <row r="49" spans="1:2" x14ac:dyDescent="0.45">
      <c r="A49">
        <v>2529</v>
      </c>
      <c r="B49" t="s">
        <v>289</v>
      </c>
    </row>
    <row r="50" spans="1:2" x14ac:dyDescent="0.45">
      <c r="A50">
        <v>2539</v>
      </c>
      <c r="B50" t="s">
        <v>11</v>
      </c>
    </row>
    <row r="51" spans="1:2" x14ac:dyDescent="0.45">
      <c r="A51">
        <v>2588</v>
      </c>
      <c r="B51" t="s">
        <v>23</v>
      </c>
    </row>
    <row r="52" spans="1:2" x14ac:dyDescent="0.45">
      <c r="A52">
        <v>2612</v>
      </c>
      <c r="B52" t="s">
        <v>172</v>
      </c>
    </row>
    <row r="53" spans="1:2" x14ac:dyDescent="0.45">
      <c r="A53">
        <v>2637</v>
      </c>
      <c r="B53" t="s">
        <v>283</v>
      </c>
    </row>
    <row r="54" spans="1:2" x14ac:dyDescent="0.45">
      <c r="A54">
        <v>2646</v>
      </c>
      <c r="B54" t="s">
        <v>218</v>
      </c>
    </row>
    <row r="55" spans="1:2" x14ac:dyDescent="0.45">
      <c r="A55">
        <v>2750</v>
      </c>
      <c r="B55" t="s">
        <v>120</v>
      </c>
    </row>
    <row r="56" spans="1:2" x14ac:dyDescent="0.45">
      <c r="A56">
        <v>2763</v>
      </c>
      <c r="B56" t="s">
        <v>99</v>
      </c>
    </row>
    <row r="57" spans="1:2" x14ac:dyDescent="0.45">
      <c r="A57">
        <v>2789</v>
      </c>
      <c r="B57" t="s">
        <v>142</v>
      </c>
    </row>
    <row r="58" spans="1:2" x14ac:dyDescent="0.45">
      <c r="A58">
        <v>2793</v>
      </c>
      <c r="B58" t="s">
        <v>9</v>
      </c>
    </row>
    <row r="59" spans="1:2" x14ac:dyDescent="0.45">
      <c r="A59">
        <v>2796</v>
      </c>
      <c r="B59" t="s">
        <v>33</v>
      </c>
    </row>
    <row r="60" spans="1:2" x14ac:dyDescent="0.45">
      <c r="A60">
        <v>2818</v>
      </c>
      <c r="B60" t="s">
        <v>219</v>
      </c>
    </row>
    <row r="61" spans="1:2" x14ac:dyDescent="0.45">
      <c r="A61">
        <v>2855</v>
      </c>
      <c r="B61" t="s">
        <v>42</v>
      </c>
    </row>
    <row r="62" spans="1:2" x14ac:dyDescent="0.45">
      <c r="A62">
        <v>2881</v>
      </c>
      <c r="B62" t="s">
        <v>117</v>
      </c>
    </row>
    <row r="63" spans="1:2" x14ac:dyDescent="0.45">
      <c r="A63">
        <v>2909</v>
      </c>
      <c r="B63" t="s">
        <v>47</v>
      </c>
    </row>
    <row r="64" spans="1:2" x14ac:dyDescent="0.45">
      <c r="A64">
        <v>2934</v>
      </c>
      <c r="B64" t="s">
        <v>174</v>
      </c>
    </row>
    <row r="65" spans="1:2" x14ac:dyDescent="0.45">
      <c r="A65">
        <v>3042</v>
      </c>
      <c r="B65" t="s">
        <v>38</v>
      </c>
    </row>
    <row r="66" spans="1:2" x14ac:dyDescent="0.45">
      <c r="A66">
        <v>3052</v>
      </c>
      <c r="B66" t="s">
        <v>25</v>
      </c>
    </row>
    <row r="67" spans="1:2" x14ac:dyDescent="0.45">
      <c r="A67">
        <v>3054</v>
      </c>
      <c r="B67" t="s">
        <v>30</v>
      </c>
    </row>
    <row r="68" spans="1:2" x14ac:dyDescent="0.45">
      <c r="A68">
        <v>3055</v>
      </c>
      <c r="B68" t="s">
        <v>37</v>
      </c>
    </row>
    <row r="69" spans="1:2" x14ac:dyDescent="0.45">
      <c r="A69">
        <v>3214</v>
      </c>
      <c r="B69" t="s">
        <v>163</v>
      </c>
    </row>
    <row r="70" spans="1:2" x14ac:dyDescent="0.45">
      <c r="A70">
        <v>3216</v>
      </c>
      <c r="B70" t="s">
        <v>27</v>
      </c>
    </row>
    <row r="71" spans="1:2" x14ac:dyDescent="0.45">
      <c r="A71">
        <v>3256</v>
      </c>
      <c r="B71" t="s">
        <v>95</v>
      </c>
    </row>
    <row r="72" spans="1:2" x14ac:dyDescent="0.45">
      <c r="A72">
        <v>3264</v>
      </c>
      <c r="B72" t="s">
        <v>26</v>
      </c>
    </row>
    <row r="73" spans="1:2" x14ac:dyDescent="0.45">
      <c r="A73">
        <v>3274</v>
      </c>
      <c r="B73" t="s">
        <v>45</v>
      </c>
    </row>
    <row r="74" spans="1:2" x14ac:dyDescent="0.45">
      <c r="A74">
        <v>3275</v>
      </c>
      <c r="B74" t="s">
        <v>46</v>
      </c>
    </row>
    <row r="75" spans="1:2" x14ac:dyDescent="0.45">
      <c r="A75">
        <v>3276</v>
      </c>
      <c r="B75" t="s">
        <v>303</v>
      </c>
    </row>
    <row r="76" spans="1:2" x14ac:dyDescent="0.45">
      <c r="A76">
        <v>3278</v>
      </c>
      <c r="B76" t="s">
        <v>101</v>
      </c>
    </row>
    <row r="77" spans="1:2" x14ac:dyDescent="0.45">
      <c r="A77">
        <v>3281</v>
      </c>
      <c r="B77" t="s">
        <v>48</v>
      </c>
    </row>
    <row r="78" spans="1:2" x14ac:dyDescent="0.45">
      <c r="A78">
        <v>3287</v>
      </c>
      <c r="B78" t="s">
        <v>13</v>
      </c>
    </row>
    <row r="79" spans="1:2" x14ac:dyDescent="0.45">
      <c r="A79">
        <v>3320</v>
      </c>
      <c r="B79" t="s">
        <v>276</v>
      </c>
    </row>
    <row r="80" spans="1:2" x14ac:dyDescent="0.45">
      <c r="A80">
        <v>3331</v>
      </c>
      <c r="B80" t="s">
        <v>44</v>
      </c>
    </row>
    <row r="81" spans="1:2" x14ac:dyDescent="0.45">
      <c r="A81">
        <v>3333</v>
      </c>
      <c r="B81" t="s">
        <v>40</v>
      </c>
    </row>
    <row r="82" spans="1:2" x14ac:dyDescent="0.45">
      <c r="A82">
        <v>3357</v>
      </c>
      <c r="B82" t="s">
        <v>35</v>
      </c>
    </row>
    <row r="83" spans="1:2" x14ac:dyDescent="0.45">
      <c r="A83">
        <v>3366</v>
      </c>
      <c r="B83" t="s">
        <v>15</v>
      </c>
    </row>
    <row r="84" spans="1:2" x14ac:dyDescent="0.45">
      <c r="A84">
        <v>3373</v>
      </c>
      <c r="B84" t="s">
        <v>36</v>
      </c>
    </row>
    <row r="85" spans="1:2" x14ac:dyDescent="0.45">
      <c r="A85">
        <v>3379</v>
      </c>
      <c r="B85" t="s">
        <v>10</v>
      </c>
    </row>
    <row r="86" spans="1:2" x14ac:dyDescent="0.45">
      <c r="A86">
        <v>3380</v>
      </c>
      <c r="B86" t="s">
        <v>171</v>
      </c>
    </row>
    <row r="87" spans="1:2" x14ac:dyDescent="0.45">
      <c r="A87">
        <v>3392</v>
      </c>
      <c r="B87" t="s">
        <v>18</v>
      </c>
    </row>
    <row r="88" spans="1:2" x14ac:dyDescent="0.45">
      <c r="A88">
        <v>3397</v>
      </c>
      <c r="B88" t="s">
        <v>202</v>
      </c>
    </row>
    <row r="89" spans="1:2" x14ac:dyDescent="0.45">
      <c r="A89">
        <v>3407</v>
      </c>
      <c r="B89" t="s">
        <v>39</v>
      </c>
    </row>
    <row r="90" spans="1:2" x14ac:dyDescent="0.45">
      <c r="A90">
        <v>3409</v>
      </c>
      <c r="B90" t="s">
        <v>31</v>
      </c>
    </row>
    <row r="91" spans="1:2" x14ac:dyDescent="0.45">
      <c r="A91">
        <v>3422</v>
      </c>
      <c r="B91" t="s">
        <v>77</v>
      </c>
    </row>
    <row r="92" spans="1:2" x14ac:dyDescent="0.45">
      <c r="A92">
        <v>3424</v>
      </c>
      <c r="B92" t="s">
        <v>79</v>
      </c>
    </row>
    <row r="93" spans="1:2" x14ac:dyDescent="0.45">
      <c r="A93">
        <v>3428</v>
      </c>
      <c r="B93" t="s">
        <v>24</v>
      </c>
    </row>
    <row r="94" spans="1:2" x14ac:dyDescent="0.45">
      <c r="A94">
        <v>3429</v>
      </c>
      <c r="B94" t="s">
        <v>226</v>
      </c>
    </row>
    <row r="95" spans="1:2" x14ac:dyDescent="0.45">
      <c r="A95">
        <v>3435</v>
      </c>
      <c r="B95" t="s">
        <v>110</v>
      </c>
    </row>
    <row r="96" spans="1:2" x14ac:dyDescent="0.45">
      <c r="A96">
        <v>3438</v>
      </c>
      <c r="B96" t="s">
        <v>87</v>
      </c>
    </row>
    <row r="97" spans="1:2" x14ac:dyDescent="0.45">
      <c r="A97">
        <v>3464</v>
      </c>
      <c r="B97" t="s">
        <v>302</v>
      </c>
    </row>
    <row r="98" spans="1:2" x14ac:dyDescent="0.45">
      <c r="A98">
        <v>3465</v>
      </c>
      <c r="B98" t="s">
        <v>167</v>
      </c>
    </row>
    <row r="99" spans="1:2" x14ac:dyDescent="0.45">
      <c r="A99">
        <v>3466</v>
      </c>
      <c r="B99" t="s">
        <v>168</v>
      </c>
    </row>
    <row r="100" spans="1:2" x14ac:dyDescent="0.45">
      <c r="A100">
        <v>3467</v>
      </c>
      <c r="B100" t="s">
        <v>143</v>
      </c>
    </row>
    <row r="101" spans="1:2" x14ac:dyDescent="0.45">
      <c r="A101">
        <v>3486</v>
      </c>
      <c r="B101" t="s">
        <v>43</v>
      </c>
    </row>
    <row r="102" spans="1:2" x14ac:dyDescent="0.45">
      <c r="A102">
        <v>3529</v>
      </c>
      <c r="B102" t="s">
        <v>102</v>
      </c>
    </row>
    <row r="103" spans="1:2" x14ac:dyDescent="0.45">
      <c r="A103">
        <v>3552</v>
      </c>
      <c r="B103" t="s">
        <v>229</v>
      </c>
    </row>
    <row r="104" spans="1:2" x14ac:dyDescent="0.45">
      <c r="A104">
        <v>3556</v>
      </c>
      <c r="B104" t="s">
        <v>175</v>
      </c>
    </row>
    <row r="105" spans="1:2" x14ac:dyDescent="0.45">
      <c r="A105">
        <v>3558</v>
      </c>
      <c r="B105" t="s">
        <v>32</v>
      </c>
    </row>
    <row r="106" spans="1:2" x14ac:dyDescent="0.45">
      <c r="A106">
        <v>3580</v>
      </c>
      <c r="B106" t="s">
        <v>181</v>
      </c>
    </row>
    <row r="107" spans="1:2" x14ac:dyDescent="0.45">
      <c r="A107">
        <v>3623</v>
      </c>
      <c r="B107" t="s">
        <v>271</v>
      </c>
    </row>
    <row r="108" spans="1:2" x14ac:dyDescent="0.45">
      <c r="A108">
        <v>3645</v>
      </c>
      <c r="B108" t="s">
        <v>34</v>
      </c>
    </row>
    <row r="109" spans="1:2" x14ac:dyDescent="0.45">
      <c r="A109">
        <v>3677</v>
      </c>
      <c r="B109" t="s">
        <v>41</v>
      </c>
    </row>
    <row r="110" spans="1:2" x14ac:dyDescent="0.45">
      <c r="A110">
        <v>3706</v>
      </c>
      <c r="B110" t="s">
        <v>83</v>
      </c>
    </row>
    <row r="111" spans="1:2" x14ac:dyDescent="0.45">
      <c r="A111">
        <v>3707</v>
      </c>
      <c r="B111" t="s">
        <v>75</v>
      </c>
    </row>
    <row r="112" spans="1:2" x14ac:dyDescent="0.45">
      <c r="A112">
        <v>3708</v>
      </c>
      <c r="B112" t="s">
        <v>88</v>
      </c>
    </row>
    <row r="113" spans="1:2" x14ac:dyDescent="0.45">
      <c r="A113">
        <v>3715</v>
      </c>
      <c r="B113" t="s">
        <v>82</v>
      </c>
    </row>
    <row r="114" spans="1:2" x14ac:dyDescent="0.45">
      <c r="A114">
        <v>3733</v>
      </c>
      <c r="B114" t="s">
        <v>84</v>
      </c>
    </row>
    <row r="115" spans="1:2" x14ac:dyDescent="0.45">
      <c r="A115">
        <v>3751</v>
      </c>
      <c r="B115" t="s">
        <v>85</v>
      </c>
    </row>
    <row r="116" spans="1:2" x14ac:dyDescent="0.45">
      <c r="A116">
        <v>3752</v>
      </c>
      <c r="B116" t="s">
        <v>122</v>
      </c>
    </row>
    <row r="117" spans="1:2" x14ac:dyDescent="0.45">
      <c r="A117">
        <v>3795</v>
      </c>
      <c r="B117" t="s">
        <v>281</v>
      </c>
    </row>
    <row r="118" spans="1:2" x14ac:dyDescent="0.45">
      <c r="A118">
        <v>3801</v>
      </c>
      <c r="B118" t="s">
        <v>81</v>
      </c>
    </row>
    <row r="119" spans="1:2" x14ac:dyDescent="0.45">
      <c r="A119">
        <v>3802</v>
      </c>
      <c r="B119" t="s">
        <v>78</v>
      </c>
    </row>
    <row r="120" spans="1:2" x14ac:dyDescent="0.45">
      <c r="A120">
        <v>3804</v>
      </c>
      <c r="B120" t="s">
        <v>74</v>
      </c>
    </row>
    <row r="121" spans="1:2" x14ac:dyDescent="0.45">
      <c r="A121">
        <v>3813</v>
      </c>
      <c r="B121" t="s">
        <v>76</v>
      </c>
    </row>
    <row r="122" spans="1:2" x14ac:dyDescent="0.45">
      <c r="A122">
        <v>3822</v>
      </c>
      <c r="B122" t="s">
        <v>80</v>
      </c>
    </row>
    <row r="123" spans="1:2" x14ac:dyDescent="0.45">
      <c r="A123">
        <v>3834</v>
      </c>
      <c r="B123" t="s">
        <v>153</v>
      </c>
    </row>
    <row r="124" spans="1:2" x14ac:dyDescent="0.45">
      <c r="A124">
        <v>3846</v>
      </c>
      <c r="B124" t="s">
        <v>178</v>
      </c>
    </row>
    <row r="125" spans="1:2" x14ac:dyDescent="0.45">
      <c r="A125">
        <v>3885</v>
      </c>
      <c r="B125" t="s">
        <v>89</v>
      </c>
    </row>
    <row r="126" spans="1:2" x14ac:dyDescent="0.45">
      <c r="A126">
        <v>3890</v>
      </c>
      <c r="B126" t="s">
        <v>94</v>
      </c>
    </row>
    <row r="127" spans="1:2" x14ac:dyDescent="0.45">
      <c r="A127">
        <v>3899</v>
      </c>
      <c r="B127" t="s">
        <v>118</v>
      </c>
    </row>
    <row r="128" spans="1:2" x14ac:dyDescent="0.45">
      <c r="A128">
        <v>3902</v>
      </c>
      <c r="B128" t="s">
        <v>227</v>
      </c>
    </row>
    <row r="129" spans="1:2" x14ac:dyDescent="0.45">
      <c r="A129">
        <v>3936</v>
      </c>
      <c r="B129" t="s">
        <v>97</v>
      </c>
    </row>
    <row r="130" spans="1:2" x14ac:dyDescent="0.45">
      <c r="A130">
        <v>3950</v>
      </c>
      <c r="B130" t="s">
        <v>162</v>
      </c>
    </row>
    <row r="131" spans="1:2" x14ac:dyDescent="0.45">
      <c r="A131">
        <v>3980</v>
      </c>
      <c r="B131" t="s">
        <v>141</v>
      </c>
    </row>
    <row r="132" spans="1:2" x14ac:dyDescent="0.45">
      <c r="A132">
        <v>3981</v>
      </c>
      <c r="B132" t="s">
        <v>165</v>
      </c>
    </row>
    <row r="133" spans="1:2" x14ac:dyDescent="0.45">
      <c r="A133">
        <v>4001</v>
      </c>
      <c r="B133" t="s">
        <v>92</v>
      </c>
    </row>
    <row r="134" spans="1:2" x14ac:dyDescent="0.45">
      <c r="A134">
        <v>4002</v>
      </c>
      <c r="B134" t="s">
        <v>93</v>
      </c>
    </row>
    <row r="135" spans="1:2" x14ac:dyDescent="0.45">
      <c r="A135">
        <v>4005</v>
      </c>
      <c r="B135" t="s">
        <v>96</v>
      </c>
    </row>
    <row r="136" spans="1:2" x14ac:dyDescent="0.45">
      <c r="A136">
        <v>4014</v>
      </c>
      <c r="B136" t="s">
        <v>187</v>
      </c>
    </row>
    <row r="137" spans="1:2" x14ac:dyDescent="0.45">
      <c r="A137">
        <v>4025</v>
      </c>
      <c r="B137" t="s">
        <v>240</v>
      </c>
    </row>
    <row r="138" spans="1:2" x14ac:dyDescent="0.45">
      <c r="A138">
        <v>4056</v>
      </c>
      <c r="B138" t="s">
        <v>98</v>
      </c>
    </row>
    <row r="139" spans="1:2" x14ac:dyDescent="0.45">
      <c r="A139">
        <v>4073</v>
      </c>
      <c r="B139" t="s">
        <v>12</v>
      </c>
    </row>
    <row r="140" spans="1:2" x14ac:dyDescent="0.45">
      <c r="A140">
        <v>4075</v>
      </c>
      <c r="B140" t="s">
        <v>250</v>
      </c>
    </row>
    <row r="141" spans="1:2" x14ac:dyDescent="0.45">
      <c r="A141">
        <v>4076</v>
      </c>
      <c r="B141" t="s">
        <v>147</v>
      </c>
    </row>
    <row r="142" spans="1:2" x14ac:dyDescent="0.45">
      <c r="A142">
        <v>4098</v>
      </c>
      <c r="B142" t="s">
        <v>210</v>
      </c>
    </row>
    <row r="143" spans="1:2" x14ac:dyDescent="0.45">
      <c r="A143">
        <v>4100</v>
      </c>
      <c r="B143" t="s">
        <v>138</v>
      </c>
    </row>
    <row r="144" spans="1:2" x14ac:dyDescent="0.45">
      <c r="A144">
        <v>4103</v>
      </c>
      <c r="B144" t="s">
        <v>90</v>
      </c>
    </row>
    <row r="145" spans="1:2" x14ac:dyDescent="0.45">
      <c r="A145">
        <v>4109</v>
      </c>
      <c r="B145" t="s">
        <v>103</v>
      </c>
    </row>
    <row r="146" spans="1:2" x14ac:dyDescent="0.45">
      <c r="A146">
        <v>4161</v>
      </c>
      <c r="B146" t="s">
        <v>150</v>
      </c>
    </row>
    <row r="147" spans="1:2" x14ac:dyDescent="0.45">
      <c r="A147">
        <v>4173</v>
      </c>
      <c r="B147" t="s">
        <v>129</v>
      </c>
    </row>
    <row r="148" spans="1:2" x14ac:dyDescent="0.45">
      <c r="A148">
        <v>4182</v>
      </c>
      <c r="B148" t="s">
        <v>204</v>
      </c>
    </row>
    <row r="149" spans="1:2" x14ac:dyDescent="0.45">
      <c r="A149">
        <v>4193</v>
      </c>
      <c r="B149" t="s">
        <v>311</v>
      </c>
    </row>
    <row r="150" spans="1:2" x14ac:dyDescent="0.45">
      <c r="A150">
        <v>4241</v>
      </c>
      <c r="B150" t="s">
        <v>109</v>
      </c>
    </row>
    <row r="151" spans="1:2" x14ac:dyDescent="0.45">
      <c r="A151">
        <v>4251</v>
      </c>
      <c r="B151" t="s">
        <v>108</v>
      </c>
    </row>
    <row r="152" spans="1:2" x14ac:dyDescent="0.45">
      <c r="A152">
        <v>4300</v>
      </c>
      <c r="B152" t="s">
        <v>160</v>
      </c>
    </row>
    <row r="153" spans="1:2" x14ac:dyDescent="0.45">
      <c r="A153">
        <v>4302</v>
      </c>
      <c r="B153" t="s">
        <v>104</v>
      </c>
    </row>
    <row r="154" spans="1:2" x14ac:dyDescent="0.45">
      <c r="A154">
        <v>4303</v>
      </c>
      <c r="B154" t="s">
        <v>145</v>
      </c>
    </row>
    <row r="155" spans="1:2" x14ac:dyDescent="0.45">
      <c r="A155">
        <v>4309</v>
      </c>
      <c r="B155" t="s">
        <v>107</v>
      </c>
    </row>
    <row r="156" spans="1:2" x14ac:dyDescent="0.45">
      <c r="A156">
        <v>4319</v>
      </c>
      <c r="B156" t="s">
        <v>112</v>
      </c>
    </row>
    <row r="157" spans="1:2" x14ac:dyDescent="0.45">
      <c r="A157">
        <v>4320</v>
      </c>
      <c r="B157" t="s">
        <v>111</v>
      </c>
    </row>
    <row r="158" spans="1:2" x14ac:dyDescent="0.45">
      <c r="A158">
        <v>4323</v>
      </c>
      <c r="B158" t="s">
        <v>105</v>
      </c>
    </row>
    <row r="159" spans="1:2" x14ac:dyDescent="0.45">
      <c r="A159">
        <v>4324</v>
      </c>
      <c r="B159" t="s">
        <v>106</v>
      </c>
    </row>
    <row r="160" spans="1:2" x14ac:dyDescent="0.45">
      <c r="A160">
        <v>4330</v>
      </c>
      <c r="B160" t="s">
        <v>91</v>
      </c>
    </row>
    <row r="161" spans="1:2" x14ac:dyDescent="0.45">
      <c r="A161">
        <v>4332</v>
      </c>
      <c r="B161" t="s">
        <v>151</v>
      </c>
    </row>
    <row r="162" spans="1:2" x14ac:dyDescent="0.45">
      <c r="A162">
        <v>4350</v>
      </c>
      <c r="B162" t="s">
        <v>130</v>
      </c>
    </row>
    <row r="163" spans="1:2" x14ac:dyDescent="0.45">
      <c r="A163">
        <v>4358</v>
      </c>
      <c r="B163" t="s">
        <v>230</v>
      </c>
    </row>
    <row r="164" spans="1:2" x14ac:dyDescent="0.45">
      <c r="A164">
        <v>4484</v>
      </c>
      <c r="B164" t="s">
        <v>126</v>
      </c>
    </row>
    <row r="165" spans="1:2" x14ac:dyDescent="0.45">
      <c r="A165">
        <v>4619</v>
      </c>
      <c r="B165" t="s">
        <v>119</v>
      </c>
    </row>
    <row r="166" spans="1:2" x14ac:dyDescent="0.45">
      <c r="A166">
        <v>4625</v>
      </c>
      <c r="B166" t="s">
        <v>121</v>
      </c>
    </row>
    <row r="167" spans="1:2" x14ac:dyDescent="0.45">
      <c r="A167">
        <v>4737</v>
      </c>
      <c r="B167" t="s">
        <v>131</v>
      </c>
    </row>
    <row r="168" spans="1:2" x14ac:dyDescent="0.45">
      <c r="A168">
        <v>4738</v>
      </c>
      <c r="B168" t="s">
        <v>132</v>
      </c>
    </row>
    <row r="169" spans="1:2" x14ac:dyDescent="0.45">
      <c r="A169">
        <v>4878</v>
      </c>
      <c r="B169" t="s">
        <v>140</v>
      </c>
    </row>
    <row r="170" spans="1:2" x14ac:dyDescent="0.45">
      <c r="A170">
        <v>5073</v>
      </c>
      <c r="B170" t="s">
        <v>135</v>
      </c>
    </row>
    <row r="171" spans="1:2" x14ac:dyDescent="0.45">
      <c r="A171">
        <v>5074</v>
      </c>
      <c r="B171" t="s">
        <v>134</v>
      </c>
    </row>
    <row r="172" spans="1:2" x14ac:dyDescent="0.45">
      <c r="A172">
        <v>5087</v>
      </c>
      <c r="B172" t="s">
        <v>169</v>
      </c>
    </row>
    <row r="173" spans="1:2" x14ac:dyDescent="0.45">
      <c r="A173">
        <v>5139</v>
      </c>
      <c r="B173" t="s">
        <v>133</v>
      </c>
    </row>
    <row r="174" spans="1:2" x14ac:dyDescent="0.45">
      <c r="A174">
        <v>5152</v>
      </c>
      <c r="B174" t="s">
        <v>214</v>
      </c>
    </row>
    <row r="175" spans="1:2" x14ac:dyDescent="0.45">
      <c r="A175">
        <v>5165</v>
      </c>
      <c r="B175" t="s">
        <v>195</v>
      </c>
    </row>
    <row r="176" spans="1:2" x14ac:dyDescent="0.45">
      <c r="A176">
        <v>5174</v>
      </c>
      <c r="B176" t="s">
        <v>312</v>
      </c>
    </row>
    <row r="177" spans="1:2" x14ac:dyDescent="0.45">
      <c r="A177">
        <v>5186</v>
      </c>
      <c r="B177" t="s">
        <v>182</v>
      </c>
    </row>
    <row r="178" spans="1:2" x14ac:dyDescent="0.45">
      <c r="A178">
        <v>5290</v>
      </c>
      <c r="B178" t="s">
        <v>176</v>
      </c>
    </row>
    <row r="179" spans="1:2" x14ac:dyDescent="0.45">
      <c r="A179">
        <v>5356</v>
      </c>
      <c r="B179" t="s">
        <v>209</v>
      </c>
    </row>
    <row r="180" spans="1:2" x14ac:dyDescent="0.45">
      <c r="A180">
        <v>5367</v>
      </c>
      <c r="B180" t="s">
        <v>125</v>
      </c>
    </row>
    <row r="181" spans="1:2" x14ac:dyDescent="0.45">
      <c r="A181">
        <v>5369</v>
      </c>
      <c r="B181" t="s">
        <v>124</v>
      </c>
    </row>
    <row r="182" spans="1:2" x14ac:dyDescent="0.45">
      <c r="A182">
        <v>5375</v>
      </c>
      <c r="B182" t="s">
        <v>152</v>
      </c>
    </row>
    <row r="183" spans="1:2" x14ac:dyDescent="0.45">
      <c r="A183">
        <v>5382</v>
      </c>
      <c r="B183" t="s">
        <v>136</v>
      </c>
    </row>
    <row r="184" spans="1:2" x14ac:dyDescent="0.45">
      <c r="A184">
        <v>5390</v>
      </c>
      <c r="B184" t="s">
        <v>149</v>
      </c>
    </row>
    <row r="185" spans="1:2" x14ac:dyDescent="0.45">
      <c r="A185">
        <v>5439</v>
      </c>
      <c r="B185" t="s">
        <v>189</v>
      </c>
    </row>
    <row r="186" spans="1:2" x14ac:dyDescent="0.45">
      <c r="A186">
        <v>5521</v>
      </c>
      <c r="B186" t="s">
        <v>127</v>
      </c>
    </row>
    <row r="187" spans="1:2" x14ac:dyDescent="0.45">
      <c r="A187">
        <v>5532</v>
      </c>
      <c r="B187" t="s">
        <v>159</v>
      </c>
    </row>
    <row r="188" spans="1:2" x14ac:dyDescent="0.45">
      <c r="A188">
        <v>5582</v>
      </c>
      <c r="B188" t="s">
        <v>155</v>
      </c>
    </row>
    <row r="189" spans="1:2" x14ac:dyDescent="0.45">
      <c r="A189">
        <v>5594</v>
      </c>
      <c r="B189" t="s">
        <v>185</v>
      </c>
    </row>
    <row r="190" spans="1:2" x14ac:dyDescent="0.45">
      <c r="A190">
        <v>5621</v>
      </c>
      <c r="B190" t="s">
        <v>213</v>
      </c>
    </row>
    <row r="191" spans="1:2" x14ac:dyDescent="0.45">
      <c r="A191">
        <v>5703</v>
      </c>
      <c r="B191" t="s">
        <v>223</v>
      </c>
    </row>
    <row r="192" spans="1:2" x14ac:dyDescent="0.45">
      <c r="A192">
        <v>5713</v>
      </c>
      <c r="B192" t="s">
        <v>198</v>
      </c>
    </row>
    <row r="193" spans="1:2" x14ac:dyDescent="0.45">
      <c r="A193">
        <v>5775</v>
      </c>
      <c r="B193" t="s">
        <v>193</v>
      </c>
    </row>
    <row r="194" spans="1:2" x14ac:dyDescent="0.45">
      <c r="A194">
        <v>5778</v>
      </c>
      <c r="B194" t="s">
        <v>183</v>
      </c>
    </row>
    <row r="195" spans="1:2" x14ac:dyDescent="0.45">
      <c r="A195">
        <v>5789</v>
      </c>
      <c r="B195" t="s">
        <v>256</v>
      </c>
    </row>
    <row r="196" spans="1:2" x14ac:dyDescent="0.45">
      <c r="A196">
        <v>5791</v>
      </c>
      <c r="B196" t="s">
        <v>196</v>
      </c>
    </row>
    <row r="197" spans="1:2" x14ac:dyDescent="0.45">
      <c r="A197">
        <v>5870</v>
      </c>
      <c r="B197" t="s">
        <v>164</v>
      </c>
    </row>
    <row r="198" spans="1:2" x14ac:dyDescent="0.45">
      <c r="A198">
        <v>5878</v>
      </c>
      <c r="B198" t="s">
        <v>237</v>
      </c>
    </row>
    <row r="199" spans="1:2" x14ac:dyDescent="0.45">
      <c r="A199">
        <v>5880</v>
      </c>
      <c r="B199" t="s">
        <v>170</v>
      </c>
    </row>
    <row r="200" spans="1:2" x14ac:dyDescent="0.45">
      <c r="A200">
        <v>5939</v>
      </c>
      <c r="B200" t="s">
        <v>161</v>
      </c>
    </row>
    <row r="201" spans="1:2" x14ac:dyDescent="0.45">
      <c r="A201">
        <v>5968</v>
      </c>
      <c r="B201" t="s">
        <v>211</v>
      </c>
    </row>
    <row r="202" spans="1:2" x14ac:dyDescent="0.45">
      <c r="A202">
        <v>5998</v>
      </c>
      <c r="B202" t="s">
        <v>259</v>
      </c>
    </row>
    <row r="203" spans="1:2" x14ac:dyDescent="0.45">
      <c r="A203">
        <v>6088</v>
      </c>
      <c r="B203" t="s">
        <v>207</v>
      </c>
    </row>
    <row r="204" spans="1:2" x14ac:dyDescent="0.45">
      <c r="A204">
        <v>6110</v>
      </c>
      <c r="B204" t="s">
        <v>205</v>
      </c>
    </row>
    <row r="205" spans="1:2" x14ac:dyDescent="0.45">
      <c r="A205">
        <v>6139</v>
      </c>
      <c r="B205" t="s">
        <v>156</v>
      </c>
    </row>
    <row r="206" spans="1:2" x14ac:dyDescent="0.45">
      <c r="A206">
        <v>6140</v>
      </c>
      <c r="B206" t="s">
        <v>306</v>
      </c>
    </row>
    <row r="207" spans="1:2" x14ac:dyDescent="0.45">
      <c r="A207">
        <v>6144</v>
      </c>
      <c r="B207" t="s">
        <v>157</v>
      </c>
    </row>
    <row r="208" spans="1:2" x14ac:dyDescent="0.45">
      <c r="A208">
        <v>6145</v>
      </c>
      <c r="B208" t="s">
        <v>158</v>
      </c>
    </row>
    <row r="209" spans="1:2" x14ac:dyDescent="0.45">
      <c r="A209">
        <v>6146</v>
      </c>
      <c r="B209" t="s">
        <v>233</v>
      </c>
    </row>
    <row r="210" spans="1:2" x14ac:dyDescent="0.45">
      <c r="A210">
        <v>6197</v>
      </c>
      <c r="B210" t="s">
        <v>173</v>
      </c>
    </row>
    <row r="211" spans="1:2" x14ac:dyDescent="0.45">
      <c r="A211">
        <v>6205</v>
      </c>
      <c r="B211" t="s">
        <v>273</v>
      </c>
    </row>
    <row r="212" spans="1:2" x14ac:dyDescent="0.45">
      <c r="A212">
        <v>6210</v>
      </c>
      <c r="B212" t="s">
        <v>186</v>
      </c>
    </row>
    <row r="213" spans="1:2" x14ac:dyDescent="0.45">
      <c r="A213">
        <v>6234</v>
      </c>
      <c r="B213" t="s">
        <v>225</v>
      </c>
    </row>
    <row r="214" spans="1:2" x14ac:dyDescent="0.45">
      <c r="A214">
        <v>6235</v>
      </c>
      <c r="B214" t="s">
        <v>252</v>
      </c>
    </row>
    <row r="215" spans="1:2" x14ac:dyDescent="0.45">
      <c r="A215">
        <v>6272</v>
      </c>
      <c r="B215" t="s">
        <v>272</v>
      </c>
    </row>
    <row r="216" spans="1:2" x14ac:dyDescent="0.45">
      <c r="A216">
        <v>6292</v>
      </c>
      <c r="B216" t="s">
        <v>180</v>
      </c>
    </row>
    <row r="217" spans="1:2" x14ac:dyDescent="0.45">
      <c r="A217">
        <v>6387</v>
      </c>
      <c r="B217" t="s">
        <v>264</v>
      </c>
    </row>
    <row r="218" spans="1:2" x14ac:dyDescent="0.45">
      <c r="A218">
        <v>6393</v>
      </c>
      <c r="B218" t="s">
        <v>231</v>
      </c>
    </row>
    <row r="219" spans="1:2" x14ac:dyDescent="0.45">
      <c r="A219">
        <v>6403</v>
      </c>
      <c r="B219" t="s">
        <v>224</v>
      </c>
    </row>
    <row r="220" spans="1:2" x14ac:dyDescent="0.45">
      <c r="A220">
        <v>6411</v>
      </c>
      <c r="B220" t="s">
        <v>235</v>
      </c>
    </row>
    <row r="221" spans="1:2" x14ac:dyDescent="0.45">
      <c r="A221">
        <v>6416</v>
      </c>
      <c r="B221" t="s">
        <v>267</v>
      </c>
    </row>
    <row r="222" spans="1:2" x14ac:dyDescent="0.45">
      <c r="A222">
        <v>6421</v>
      </c>
      <c r="B222" t="s">
        <v>234</v>
      </c>
    </row>
    <row r="223" spans="1:2" x14ac:dyDescent="0.45">
      <c r="A223">
        <v>6429</v>
      </c>
      <c r="B223" t="s">
        <v>258</v>
      </c>
    </row>
    <row r="224" spans="1:2" x14ac:dyDescent="0.45">
      <c r="A224">
        <v>6430</v>
      </c>
      <c r="B224" t="s">
        <v>260</v>
      </c>
    </row>
    <row r="225" spans="1:2" x14ac:dyDescent="0.45">
      <c r="A225">
        <v>6443</v>
      </c>
      <c r="B225" t="s">
        <v>166</v>
      </c>
    </row>
    <row r="226" spans="1:2" x14ac:dyDescent="0.45">
      <c r="A226">
        <v>6452</v>
      </c>
      <c r="B226" t="s">
        <v>123</v>
      </c>
    </row>
    <row r="227" spans="1:2" x14ac:dyDescent="0.45">
      <c r="A227">
        <v>6470</v>
      </c>
      <c r="B227" t="s">
        <v>177</v>
      </c>
    </row>
    <row r="228" spans="1:2" x14ac:dyDescent="0.45">
      <c r="A228">
        <v>6639</v>
      </c>
      <c r="B228" t="s">
        <v>313</v>
      </c>
    </row>
    <row r="229" spans="1:2" x14ac:dyDescent="0.45">
      <c r="A229">
        <v>6641</v>
      </c>
      <c r="B229" t="s">
        <v>216</v>
      </c>
    </row>
    <row r="230" spans="1:2" x14ac:dyDescent="0.45">
      <c r="A230">
        <v>6643</v>
      </c>
      <c r="B230" t="s">
        <v>179</v>
      </c>
    </row>
    <row r="231" spans="1:2" x14ac:dyDescent="0.45">
      <c r="A231">
        <v>6644</v>
      </c>
      <c r="B231" t="s">
        <v>203</v>
      </c>
    </row>
    <row r="232" spans="1:2" x14ac:dyDescent="0.45">
      <c r="A232">
        <v>6660</v>
      </c>
      <c r="B232" t="s">
        <v>265</v>
      </c>
    </row>
    <row r="233" spans="1:2" x14ac:dyDescent="0.45">
      <c r="A233">
        <v>6662</v>
      </c>
      <c r="B233" t="s">
        <v>304</v>
      </c>
    </row>
    <row r="234" spans="1:2" x14ac:dyDescent="0.45">
      <c r="A234">
        <v>6664</v>
      </c>
      <c r="B234" t="s">
        <v>200</v>
      </c>
    </row>
    <row r="235" spans="1:2" x14ac:dyDescent="0.45">
      <c r="A235">
        <v>6694</v>
      </c>
      <c r="B235" t="s">
        <v>253</v>
      </c>
    </row>
    <row r="236" spans="1:2" x14ac:dyDescent="0.45">
      <c r="A236">
        <v>6695</v>
      </c>
      <c r="B236" t="s">
        <v>309</v>
      </c>
    </row>
    <row r="237" spans="1:2" x14ac:dyDescent="0.45">
      <c r="A237">
        <v>6697</v>
      </c>
      <c r="B237" t="s">
        <v>184</v>
      </c>
    </row>
    <row r="238" spans="1:2" x14ac:dyDescent="0.45">
      <c r="A238">
        <v>6698</v>
      </c>
      <c r="B238" t="s">
        <v>257</v>
      </c>
    </row>
    <row r="239" spans="1:2" x14ac:dyDescent="0.45">
      <c r="A239">
        <v>6699</v>
      </c>
      <c r="B239" t="s">
        <v>197</v>
      </c>
    </row>
    <row r="240" spans="1:2" x14ac:dyDescent="0.45">
      <c r="A240">
        <v>6700</v>
      </c>
      <c r="B240" t="s">
        <v>190</v>
      </c>
    </row>
    <row r="241" spans="1:2" x14ac:dyDescent="0.45">
      <c r="A241">
        <v>6705</v>
      </c>
      <c r="B241" t="s">
        <v>288</v>
      </c>
    </row>
    <row r="242" spans="1:2" x14ac:dyDescent="0.45">
      <c r="A242">
        <v>6712</v>
      </c>
      <c r="B242" t="s">
        <v>305</v>
      </c>
    </row>
    <row r="243" spans="1:2" x14ac:dyDescent="0.45">
      <c r="A243">
        <v>6746</v>
      </c>
      <c r="B243" t="s">
        <v>238</v>
      </c>
    </row>
    <row r="244" spans="1:2" x14ac:dyDescent="0.45">
      <c r="A244">
        <v>6769</v>
      </c>
      <c r="B244" t="s">
        <v>285</v>
      </c>
    </row>
    <row r="245" spans="1:2" x14ac:dyDescent="0.45">
      <c r="A245">
        <v>6774</v>
      </c>
      <c r="B245" t="s">
        <v>188</v>
      </c>
    </row>
    <row r="246" spans="1:2" x14ac:dyDescent="0.45">
      <c r="A246">
        <v>6777</v>
      </c>
      <c r="B246" t="s">
        <v>199</v>
      </c>
    </row>
    <row r="247" spans="1:2" x14ac:dyDescent="0.45">
      <c r="A247">
        <v>6778</v>
      </c>
      <c r="B247" t="s">
        <v>274</v>
      </c>
    </row>
    <row r="248" spans="1:2" x14ac:dyDescent="0.45">
      <c r="A248">
        <v>6779</v>
      </c>
      <c r="B248" t="s">
        <v>239</v>
      </c>
    </row>
    <row r="249" spans="1:2" x14ac:dyDescent="0.45">
      <c r="A249">
        <v>6780</v>
      </c>
      <c r="B249" t="s">
        <v>191</v>
      </c>
    </row>
    <row r="250" spans="1:2" x14ac:dyDescent="0.45">
      <c r="A250">
        <v>6833</v>
      </c>
      <c r="B250" t="s">
        <v>248</v>
      </c>
    </row>
    <row r="251" spans="1:2" x14ac:dyDescent="0.45">
      <c r="A251">
        <v>6835</v>
      </c>
      <c r="B251" t="s">
        <v>284</v>
      </c>
    </row>
    <row r="252" spans="1:2" x14ac:dyDescent="0.45">
      <c r="A252">
        <v>6846</v>
      </c>
      <c r="B252" t="s">
        <v>245</v>
      </c>
    </row>
    <row r="253" spans="1:2" x14ac:dyDescent="0.45">
      <c r="A253">
        <v>6854</v>
      </c>
      <c r="B253" t="s">
        <v>247</v>
      </c>
    </row>
    <row r="254" spans="1:2" x14ac:dyDescent="0.45">
      <c r="A254">
        <v>6857</v>
      </c>
      <c r="B254" t="s">
        <v>270</v>
      </c>
    </row>
    <row r="255" spans="1:2" x14ac:dyDescent="0.45">
      <c r="A255">
        <v>6866</v>
      </c>
      <c r="B255" t="s">
        <v>263</v>
      </c>
    </row>
    <row r="256" spans="1:2" x14ac:dyDescent="0.45">
      <c r="A256">
        <v>6867</v>
      </c>
      <c r="B256" t="s">
        <v>300</v>
      </c>
    </row>
    <row r="257" spans="1:2" x14ac:dyDescent="0.45">
      <c r="A257">
        <v>6877</v>
      </c>
      <c r="B257" t="s">
        <v>268</v>
      </c>
    </row>
    <row r="258" spans="1:2" x14ac:dyDescent="0.45">
      <c r="A258">
        <v>6880</v>
      </c>
      <c r="B258" t="s">
        <v>246</v>
      </c>
    </row>
    <row r="259" spans="1:2" x14ac:dyDescent="0.45">
      <c r="A259">
        <v>6884</v>
      </c>
      <c r="B259" t="s">
        <v>315</v>
      </c>
    </row>
    <row r="260" spans="1:2" x14ac:dyDescent="0.45">
      <c r="A260">
        <v>6913</v>
      </c>
      <c r="B260" t="s">
        <v>261</v>
      </c>
    </row>
    <row r="261" spans="1:2" x14ac:dyDescent="0.45">
      <c r="A261">
        <v>6915</v>
      </c>
      <c r="B261" t="s">
        <v>262</v>
      </c>
    </row>
    <row r="262" spans="1:2" x14ac:dyDescent="0.45">
      <c r="A262">
        <v>6916</v>
      </c>
      <c r="B262" t="s">
        <v>254</v>
      </c>
    </row>
    <row r="263" spans="1:2" x14ac:dyDescent="0.45">
      <c r="A263">
        <v>6927</v>
      </c>
      <c r="B263" t="s">
        <v>255</v>
      </c>
    </row>
    <row r="264" spans="1:2" x14ac:dyDescent="0.45">
      <c r="A264">
        <v>6928</v>
      </c>
      <c r="B264" t="s">
        <v>221</v>
      </c>
    </row>
    <row r="265" spans="1:2" x14ac:dyDescent="0.45">
      <c r="A265">
        <v>6929</v>
      </c>
      <c r="B265" t="s">
        <v>232</v>
      </c>
    </row>
    <row r="266" spans="1:2" x14ac:dyDescent="0.45">
      <c r="A266">
        <v>6930</v>
      </c>
      <c r="B266" t="s">
        <v>222</v>
      </c>
    </row>
    <row r="267" spans="1:2" x14ac:dyDescent="0.45">
      <c r="A267">
        <v>6931</v>
      </c>
      <c r="B267" t="s">
        <v>251</v>
      </c>
    </row>
    <row r="268" spans="1:2" x14ac:dyDescent="0.45">
      <c r="A268">
        <v>6932</v>
      </c>
      <c r="B268" t="s">
        <v>249</v>
      </c>
    </row>
    <row r="269" spans="1:2" x14ac:dyDescent="0.45">
      <c r="A269">
        <v>6960</v>
      </c>
      <c r="B269" t="s">
        <v>269</v>
      </c>
    </row>
    <row r="270" spans="1:2" x14ac:dyDescent="0.45">
      <c r="A270">
        <v>6961</v>
      </c>
      <c r="B270" t="s">
        <v>299</v>
      </c>
    </row>
    <row r="271" spans="1:2" x14ac:dyDescent="0.45">
      <c r="A271">
        <v>6962</v>
      </c>
      <c r="B271" t="s">
        <v>298</v>
      </c>
    </row>
    <row r="272" spans="1:2" x14ac:dyDescent="0.45">
      <c r="A272">
        <v>6978</v>
      </c>
      <c r="B272" t="s">
        <v>236</v>
      </c>
    </row>
    <row r="273" spans="1:2" x14ac:dyDescent="0.45">
      <c r="A273">
        <v>7005</v>
      </c>
      <c r="B273" t="s">
        <v>266</v>
      </c>
    </row>
    <row r="274" spans="1:2" x14ac:dyDescent="0.45">
      <c r="A274">
        <v>7037</v>
      </c>
      <c r="B274" t="s">
        <v>308</v>
      </c>
    </row>
    <row r="275" spans="1:2" x14ac:dyDescent="0.45">
      <c r="A275">
        <v>7038</v>
      </c>
      <c r="B275" t="s">
        <v>314</v>
      </c>
    </row>
    <row r="276" spans="1:2" x14ac:dyDescent="0.45">
      <c r="A276">
        <v>7042</v>
      </c>
      <c r="B276" t="s">
        <v>278</v>
      </c>
    </row>
    <row r="277" spans="1:2" x14ac:dyDescent="0.45">
      <c r="A277">
        <v>7046</v>
      </c>
      <c r="B277" t="s">
        <v>310</v>
      </c>
    </row>
    <row r="278" spans="1:2" x14ac:dyDescent="0.45">
      <c r="A278">
        <v>7047</v>
      </c>
      <c r="B278" t="s">
        <v>275</v>
      </c>
    </row>
    <row r="279" spans="1:2" x14ac:dyDescent="0.45">
      <c r="A279">
        <v>7048</v>
      </c>
      <c r="B279" t="s">
        <v>290</v>
      </c>
    </row>
  </sheetData>
  <autoFilter ref="A1:B279" xr:uid="{08B05113-82C6-452F-B148-FF51686A8D9E}">
    <sortState ref="A2:B279">
      <sortCondition ref="A1:A279"/>
    </sortState>
  </autoFilter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souhrn</vt:lpstr>
      <vt:lpstr>zebricek</vt:lpstr>
      <vt:lpstr>body</vt:lpstr>
      <vt:lpstr>zavody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frigo</dc:creator>
  <cp:lastModifiedBy>frigo</cp:lastModifiedBy>
  <dcterms:created xsi:type="dcterms:W3CDTF">2012-10-17T17:58:01Z</dcterms:created>
  <dcterms:modified xsi:type="dcterms:W3CDTF">2020-01-13T14:11:30Z</dcterms:modified>
</cp:coreProperties>
</file>